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Ponuka" sheetId="1" r:id="rId1"/>
    <sheet name="Hárok1" sheetId="2" r:id="rId2"/>
  </sheets>
  <externalReferences>
    <externalReference r:id="rId5"/>
    <externalReference r:id="rId6"/>
    <externalReference r:id="rId7"/>
  </externalReferences>
  <definedNames>
    <definedName name="_xlnm.Print_Area" localSheetId="0">'Ponuka'!$A$1:$R$165</definedName>
  </definedNames>
  <calcPr fullCalcOnLoad="1"/>
</workbook>
</file>

<file path=xl/sharedStrings.xml><?xml version="1.0" encoding="utf-8"?>
<sst xmlns="http://schemas.openxmlformats.org/spreadsheetml/2006/main" count="403" uniqueCount="183">
  <si>
    <t>1.</t>
  </si>
  <si>
    <t>2.</t>
  </si>
  <si>
    <t>3.</t>
  </si>
  <si>
    <t>4.</t>
  </si>
  <si>
    <t>5.</t>
  </si>
  <si>
    <t>6.</t>
  </si>
  <si>
    <t>ks</t>
  </si>
  <si>
    <t xml:space="preserve"> </t>
  </si>
  <si>
    <t>m</t>
  </si>
  <si>
    <t>01.01.01</t>
  </si>
  <si>
    <t>01.01.02</t>
  </si>
  <si>
    <t>5 SUMMARY</t>
  </si>
  <si>
    <t>4 SUMMARY</t>
  </si>
  <si>
    <t>3 SUMMARY</t>
  </si>
  <si>
    <t>1 SUMMARY</t>
  </si>
  <si>
    <t>2 SUMMARY</t>
  </si>
  <si>
    <t>Počet</t>
  </si>
  <si>
    <t>Jednotková cena</t>
  </si>
  <si>
    <t>04.01.01</t>
  </si>
  <si>
    <t>SKUPINA</t>
  </si>
  <si>
    <t>POPIS</t>
  </si>
  <si>
    <t>MATERIÁL</t>
  </si>
  <si>
    <t>DPH</t>
  </si>
  <si>
    <t>02.01.02</t>
  </si>
  <si>
    <t>02.01.03</t>
  </si>
  <si>
    <t>Cena Celkom</t>
  </si>
  <si>
    <t>CELKOM</t>
  </si>
  <si>
    <t>Vodotesný konektor DBRY-6</t>
  </si>
  <si>
    <t>výkresy jednotlivých etáp zavlažovania</t>
  </si>
  <si>
    <t>CELKOM BEZ DPH</t>
  </si>
  <si>
    <t xml:space="preserve">Stavba: </t>
  </si>
  <si>
    <t>CELKOM ZA INŠTALÁCIU A MATERIÁL + DPH</t>
  </si>
  <si>
    <t>INŠTALÁCIA</t>
  </si>
  <si>
    <t>02.01.04</t>
  </si>
  <si>
    <t xml:space="preserve">Dátum: </t>
  </si>
  <si>
    <t>02.01.05</t>
  </si>
  <si>
    <t>02.01.06</t>
  </si>
  <si>
    <t>02.01.07</t>
  </si>
  <si>
    <t xml:space="preserve">  Vytýčenie trás pre položenie potrubia, </t>
  </si>
  <si>
    <t xml:space="preserve">  umiestnenie armatúr, ventilových boxov,  </t>
  </si>
  <si>
    <t xml:space="preserve">  postrekovačov a ostatných častí zavlažovacieho  </t>
  </si>
  <si>
    <t xml:space="preserve">  systému podľa predvádzacej dokumentacie</t>
  </si>
  <si>
    <t>Teflónova niť Tangit (80)</t>
  </si>
  <si>
    <t>7 SUMMARY</t>
  </si>
  <si>
    <t>02.01.01</t>
  </si>
  <si>
    <t>Postrekovače a príslušenstvo</t>
  </si>
  <si>
    <t>Ovládací systém</t>
  </si>
  <si>
    <t>Zemné práce</t>
  </si>
  <si>
    <t>Ostatné</t>
  </si>
  <si>
    <t>CELKOVÁ ZÁRUKA 2 ROKY</t>
  </si>
  <si>
    <t>Inštalačný materiál (el. lišty, prechodky)</t>
  </si>
  <si>
    <t>sb</t>
  </si>
  <si>
    <t>Vypracoval:</t>
  </si>
  <si>
    <t>Spoločnosť:</t>
  </si>
  <si>
    <t>IČO:</t>
  </si>
  <si>
    <t>Kontakt:</t>
  </si>
  <si>
    <t>IČ DPH:</t>
  </si>
  <si>
    <t>01.01.03</t>
  </si>
  <si>
    <t>03.01.01</t>
  </si>
  <si>
    <t>03.01.02</t>
  </si>
  <si>
    <t>03.01.03</t>
  </si>
  <si>
    <t>03.01.04</t>
  </si>
  <si>
    <t>04.01.04</t>
  </si>
  <si>
    <t>04.01.02</t>
  </si>
  <si>
    <t>04.01.03</t>
  </si>
  <si>
    <t>03.01.05</t>
  </si>
  <si>
    <t>05.01.01</t>
  </si>
  <si>
    <t>05.01.02</t>
  </si>
  <si>
    <t>05.01.03</t>
  </si>
  <si>
    <t>RB</t>
  </si>
  <si>
    <t>Poradové číslo</t>
  </si>
  <si>
    <t>Názov produktu / popis</t>
  </si>
  <si>
    <t>m.j.</t>
  </si>
  <si>
    <t>Materiál</t>
  </si>
  <si>
    <t>Inštalácia</t>
  </si>
  <si>
    <t xml:space="preserve">                 Výkaz výmer, vrátane cien bez DPH - zavlažovací systém </t>
  </si>
  <si>
    <t>ID produktu</t>
  </si>
  <si>
    <t>Kategória</t>
  </si>
  <si>
    <t>cena bez DPH</t>
  </si>
  <si>
    <t>cena s DPH</t>
  </si>
  <si>
    <t>rabat</t>
  </si>
  <si>
    <t>Celková cenníková cena bez DPH</t>
  </si>
  <si>
    <t>Celková cenníková cena s DPH</t>
  </si>
  <si>
    <t>Rozdiel cenník-váš nákup</t>
  </si>
  <si>
    <r>
      <t>Objednávateľ:</t>
    </r>
    <r>
      <rPr>
        <sz val="11"/>
        <rFont val="Calibri"/>
        <family val="2"/>
      </rPr>
      <t xml:space="preserve"> </t>
    </r>
  </si>
  <si>
    <t>L06300</t>
  </si>
  <si>
    <t>Uzatváracie armatúry a ventilové šachty</t>
  </si>
  <si>
    <t>Potrubie a tvarovky</t>
  </si>
  <si>
    <t>Zásyp ryhy pre PE potrubie</t>
  </si>
  <si>
    <t>C</t>
  </si>
  <si>
    <t>PNET</t>
  </si>
  <si>
    <t>07.01.01</t>
  </si>
  <si>
    <t>07.01.02</t>
  </si>
  <si>
    <t>07.01.03</t>
  </si>
  <si>
    <t>07.01.04</t>
  </si>
  <si>
    <t>07.01.05</t>
  </si>
  <si>
    <t>Ostatné varovky, potrubie, príslušenstvo, tesniace prvky</t>
  </si>
  <si>
    <t>Mimo záručný servis (cena za hod)</t>
  </si>
  <si>
    <t>hod</t>
  </si>
  <si>
    <t>MATERIÁL A INŠTALÁCIA SPOLU BEZ DPH</t>
  </si>
  <si>
    <t>22030B</t>
  </si>
  <si>
    <t>Teflónová páska 1/2‘‘ x 12 m</t>
  </si>
  <si>
    <t>PA</t>
  </si>
  <si>
    <t>TANGIT80</t>
  </si>
  <si>
    <t>A11408</t>
  </si>
  <si>
    <t>PE</t>
  </si>
  <si>
    <t>Potrubie HD-PE 100 40 x 2,4 mm PN 10 (100m)</t>
  </si>
  <si>
    <t>BVS1</t>
  </si>
  <si>
    <t>Vodotesný konektor SNAPLOCK BVS-1 (Blazing)</t>
  </si>
  <si>
    <t>L65000</t>
  </si>
  <si>
    <t>06.01.01</t>
  </si>
  <si>
    <t>06.01.02</t>
  </si>
  <si>
    <t>06.01.03</t>
  </si>
  <si>
    <t>06.01.04</t>
  </si>
  <si>
    <t>06.01.05</t>
  </si>
  <si>
    <t>7.</t>
  </si>
  <si>
    <t>6 SUMMARY</t>
  </si>
  <si>
    <t>16051 D</t>
  </si>
  <si>
    <t>Plastové koleno 90° s 1'' VOZ/VNZ</t>
  </si>
  <si>
    <t>A553300</t>
  </si>
  <si>
    <t>Bezdrôtový senzor dažďa a mrazu WR2-RFC (868)</t>
  </si>
  <si>
    <t>04.01.05</t>
  </si>
  <si>
    <t xml:space="preserve">Zazimovanie </t>
  </si>
  <si>
    <t xml:space="preserve">Jarné spustenie </t>
  </si>
  <si>
    <t>54910 6</t>
  </si>
  <si>
    <t>T-kus na PE potrubie  40</t>
  </si>
  <si>
    <t>56925 6D</t>
  </si>
  <si>
    <t>Koleno na PE potrubie 40 x 1''  Vonkajší závit</t>
  </si>
  <si>
    <t>55910 6D</t>
  </si>
  <si>
    <t>Prechodka na PE potrubie 40 x 1''  Vonkajší závit</t>
  </si>
  <si>
    <t>53910 4</t>
  </si>
  <si>
    <t>Spojka na PE potrubie 40 priama</t>
  </si>
  <si>
    <t>B70211</t>
  </si>
  <si>
    <t>V54280</t>
  </si>
  <si>
    <t>B8120018</t>
  </si>
  <si>
    <t>Pro6071</t>
  </si>
  <si>
    <t>H07RN425</t>
  </si>
  <si>
    <t>Kábel H07RN-F 4 x 2.5 mm2</t>
  </si>
  <si>
    <t>SVCZ25</t>
  </si>
  <si>
    <t>Spojkovacia sada SVCZ 2,5 SCu</t>
  </si>
  <si>
    <t>05.01.04</t>
  </si>
  <si>
    <t>Vsuvka 2'', pozink</t>
  </si>
  <si>
    <t>05.01.05</t>
  </si>
  <si>
    <t>Spätná klapka 2'' - celokovová Europa</t>
  </si>
  <si>
    <t>05.01.06</t>
  </si>
  <si>
    <t>05.01.07</t>
  </si>
  <si>
    <t>05.01.08</t>
  </si>
  <si>
    <t>05.01.09</t>
  </si>
  <si>
    <t>MMR24VAC</t>
  </si>
  <si>
    <t>Relé pomocné mini 24V (RXM2AB1B7)</t>
  </si>
  <si>
    <t>05.01.10</t>
  </si>
  <si>
    <t>Čerpacia technika a filtrácia</t>
  </si>
  <si>
    <t>Potrubie HD-PE 80 40 x 2,3 mm PN 06 (100m)</t>
  </si>
  <si>
    <t>03.01.06</t>
  </si>
  <si>
    <t>Rotačný postrekovač / zavlažovač Rain Bird 8005 FC/PC</t>
  </si>
  <si>
    <t>F44082</t>
  </si>
  <si>
    <t>Modulárna ovládacia jednotka Rain Bird ESP LX 8 - 44</t>
  </si>
  <si>
    <t>F42210</t>
  </si>
  <si>
    <t>Rain Bird 8-sekčný modul pre ESP-LX</t>
  </si>
  <si>
    <t>IRC5</t>
  </si>
  <si>
    <t xml:space="preserve">Závlahové káble IRC 5 x 0,8 mm2 / 100 m </t>
  </si>
  <si>
    <t>ENET</t>
  </si>
  <si>
    <t>Závlahový elektroventil Rain Bird 100-DV</t>
  </si>
  <si>
    <t>T-kus pre el. ventily Rain Bird MTT-100</t>
  </si>
  <si>
    <t>Holendrová zátka Rain Bird RB1348-010</t>
  </si>
  <si>
    <t>Ventilová šachta Rain Bird VB-STD-H Premium</t>
  </si>
  <si>
    <t>Filter Typhoon - diskový 2''</t>
  </si>
  <si>
    <t>Guľový ventil 2'' FF páka</t>
  </si>
  <si>
    <t>Vyhĺbenie ryhy pre PE potrubie</t>
  </si>
  <si>
    <t>Výkop pre postrekovač a výškové osadenie</t>
  </si>
  <si>
    <t>Výkop pre ventilové šachtice</t>
  </si>
  <si>
    <t>Zásyp pre ventilové šachtice</t>
  </si>
  <si>
    <t>Zlupovanie trávneho drnu</t>
  </si>
  <si>
    <t>Spätné položenie trávneho drnu</t>
  </si>
  <si>
    <t>06.01.06</t>
  </si>
  <si>
    <t>06.01.07</t>
  </si>
  <si>
    <t>Obec Balog nad Ipľom</t>
  </si>
  <si>
    <t>Ponorné čerpadlo FP H040, 3kW, 400V, 2"</t>
  </si>
  <si>
    <t>pilot312</t>
  </si>
  <si>
    <t>PILOT 312 - ovládacia jednotka pre 3-fázové čerpadlá do 4 kW/12A</t>
  </si>
  <si>
    <t>Futbalové ihrisko_TJ Ipeľ Balog nad Ipľom (24 x 8005 / 24 x DV )</t>
  </si>
  <si>
    <t>Stykač pre relé Schrack</t>
  </si>
  <si>
    <t>05.01.11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</si>
</sst>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0\ &quot;Kč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.\-"/>
    <numFmt numFmtId="193" formatCode="#,##0.00\ _K_č"/>
    <numFmt numFmtId="194" formatCode="_-* #,##0.00\ [$Kč-405]_-;\-* #,##0.00\ [$Kč-405]_-;_-* &quot;-&quot;??\ [$Kč-405]_-;_-@_-"/>
    <numFmt numFmtId="195" formatCode="#,##0.00\ &quot;€&quot;"/>
    <numFmt numFmtId="196" formatCode="[$-41B]d\.\ mmmm\ yyyy"/>
    <numFmt numFmtId="197" formatCode="_-* #,##0.00\ [$€-1]_-;\-* #,##0.00\ [$€-1]_-;_-* &quot;-&quot;??\ [$€-1]_-;_-@_-"/>
    <numFmt numFmtId="198" formatCode="#,##0.00\ &quot;€&quot;;[Red]#,##0.00\ &quot;€&quot;"/>
  </numFmts>
  <fonts count="6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u val="single"/>
      <sz val="9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0"/>
      <color indexed="17"/>
      <name val="Calibri"/>
      <family val="2"/>
    </font>
    <font>
      <b/>
      <sz val="10"/>
      <color indexed="17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1"/>
      <color indexed="17"/>
      <name val="Calibri"/>
      <family val="2"/>
    </font>
    <font>
      <b/>
      <sz val="14"/>
      <color indexed="17"/>
      <name val="Calibri"/>
      <family val="2"/>
    </font>
    <font>
      <b/>
      <sz val="10"/>
      <color indexed="10"/>
      <name val="Calibri"/>
      <family val="2"/>
    </font>
    <font>
      <i/>
      <sz val="11"/>
      <color indexed="17"/>
      <name val="Calibri"/>
      <family val="2"/>
    </font>
    <font>
      <sz val="7"/>
      <color indexed="17"/>
      <name val="Arial"/>
      <family val="2"/>
    </font>
    <font>
      <u val="single"/>
      <sz val="9"/>
      <color indexed="30"/>
      <name val="Calibri"/>
      <family val="2"/>
    </font>
    <font>
      <b/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B050"/>
      <name val="Calibri"/>
      <family val="2"/>
    </font>
    <font>
      <sz val="10"/>
      <color rgb="FF00B050"/>
      <name val="Calibri"/>
      <family val="2"/>
    </font>
    <font>
      <b/>
      <sz val="10"/>
      <color rgb="FF00B050"/>
      <name val="Calibri"/>
      <family val="2"/>
    </font>
    <font>
      <b/>
      <sz val="11"/>
      <color rgb="FF00B050"/>
      <name val="Calibri"/>
      <family val="2"/>
    </font>
    <font>
      <b/>
      <sz val="14"/>
      <color rgb="FF00B050"/>
      <name val="Calibri"/>
      <family val="2"/>
    </font>
    <font>
      <i/>
      <sz val="11"/>
      <color rgb="FF00B050"/>
      <name val="Calibri"/>
      <family val="2"/>
    </font>
    <font>
      <sz val="7"/>
      <color rgb="FF00B050"/>
      <name val="Arial"/>
      <family val="2"/>
    </font>
    <font>
      <u val="single"/>
      <sz val="9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 style="thin"/>
      <bottom style="thin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23" fillId="0" borderId="1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53" fillId="0" borderId="11" xfId="0" applyNumberFormat="1" applyFont="1" applyFill="1" applyBorder="1" applyAlignment="1">
      <alignment horizontal="left" vertical="center"/>
    </xf>
    <xf numFmtId="0" fontId="24" fillId="0" borderId="11" xfId="0" applyNumberFormat="1" applyFont="1" applyFill="1" applyBorder="1" applyAlignment="1">
      <alignment/>
    </xf>
    <xf numFmtId="0" fontId="54" fillId="0" borderId="11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/>
    </xf>
    <xf numFmtId="195" fontId="55" fillId="0" borderId="11" xfId="0" applyNumberFormat="1" applyFont="1" applyFill="1" applyBorder="1" applyAlignment="1">
      <alignment horizontal="center" vertical="center"/>
    </xf>
    <xf numFmtId="195" fontId="54" fillId="0" borderId="11" xfId="0" applyNumberFormat="1" applyFont="1" applyFill="1" applyBorder="1" applyAlignment="1">
      <alignment horizontal="center"/>
    </xf>
    <xf numFmtId="10" fontId="53" fillId="0" borderId="11" xfId="0" applyNumberFormat="1" applyFont="1" applyFill="1" applyBorder="1" applyAlignment="1">
      <alignment horizontal="center" vertical="center"/>
    </xf>
    <xf numFmtId="8" fontId="27" fillId="0" borderId="11" xfId="0" applyNumberFormat="1" applyFont="1" applyFill="1" applyBorder="1" applyAlignment="1">
      <alignment horizontal="center" vertical="center"/>
    </xf>
    <xf numFmtId="195" fontId="27" fillId="0" borderId="11" xfId="0" applyNumberFormat="1" applyFont="1" applyFill="1" applyBorder="1" applyAlignment="1">
      <alignment horizontal="center" vertical="center"/>
    </xf>
    <xf numFmtId="195" fontId="55" fillId="0" borderId="11" xfId="0" applyNumberFormat="1" applyFont="1" applyFill="1" applyBorder="1" applyAlignment="1">
      <alignment horizontal="center" vertical="center"/>
    </xf>
    <xf numFmtId="8" fontId="54" fillId="0" borderId="11" xfId="0" applyNumberFormat="1" applyFont="1" applyFill="1" applyBorder="1" applyAlignment="1">
      <alignment horizontal="center" vertical="center"/>
    </xf>
    <xf numFmtId="8" fontId="23" fillId="0" borderId="11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left" vertical="center"/>
    </xf>
    <xf numFmtId="0" fontId="24" fillId="0" borderId="0" xfId="0" applyNumberFormat="1" applyFont="1" applyFill="1" applyBorder="1" applyAlignment="1">
      <alignment/>
    </xf>
    <xf numFmtId="0" fontId="28" fillId="0" borderId="0" xfId="0" applyNumberFormat="1" applyFont="1" applyFill="1" applyBorder="1" applyAlignment="1">
      <alignment/>
    </xf>
    <xf numFmtId="0" fontId="28" fillId="0" borderId="0" xfId="0" applyNumberFormat="1" applyFont="1" applyFill="1" applyBorder="1" applyAlignment="1">
      <alignment horizontal="left" vertical="center"/>
    </xf>
    <xf numFmtId="8" fontId="23" fillId="0" borderId="12" xfId="0" applyNumberFormat="1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23" fillId="0" borderId="14" xfId="0" applyNumberFormat="1" applyFont="1" applyFill="1" applyBorder="1" applyAlignment="1">
      <alignment horizontal="center"/>
    </xf>
    <xf numFmtId="49" fontId="54" fillId="0" borderId="14" xfId="0" applyNumberFormat="1" applyFont="1" applyFill="1" applyBorder="1" applyAlignment="1">
      <alignment horizontal="center"/>
    </xf>
    <xf numFmtId="0" fontId="27" fillId="0" borderId="14" xfId="0" applyFont="1" applyFill="1" applyBorder="1" applyAlignment="1">
      <alignment/>
    </xf>
    <xf numFmtId="0" fontId="55" fillId="0" borderId="14" xfId="0" applyFont="1" applyFill="1" applyBorder="1" applyAlignment="1">
      <alignment/>
    </xf>
    <xf numFmtId="0" fontId="27" fillId="0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10" fontId="54" fillId="0" borderId="14" xfId="0" applyNumberFormat="1" applyFont="1" applyFill="1" applyBorder="1" applyAlignment="1">
      <alignment horizontal="center" vertical="center"/>
    </xf>
    <xf numFmtId="195" fontId="23" fillId="0" borderId="14" xfId="0" applyNumberFormat="1" applyFont="1" applyFill="1" applyBorder="1" applyAlignment="1">
      <alignment horizontal="center" vertical="center"/>
    </xf>
    <xf numFmtId="195" fontId="27" fillId="0" borderId="14" xfId="0" applyNumberFormat="1" applyFont="1" applyFill="1" applyBorder="1" applyAlignment="1">
      <alignment horizontal="center" vertical="center"/>
    </xf>
    <xf numFmtId="195" fontId="55" fillId="0" borderId="14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54" fillId="0" borderId="0" xfId="0" applyFont="1" applyFill="1" applyAlignment="1">
      <alignment/>
    </xf>
    <xf numFmtId="10" fontId="54" fillId="0" borderId="0" xfId="0" applyNumberFormat="1" applyFont="1" applyFill="1" applyAlignment="1">
      <alignment/>
    </xf>
    <xf numFmtId="0" fontId="56" fillId="0" borderId="0" xfId="0" applyNumberFormat="1" applyFont="1" applyFill="1" applyBorder="1" applyAlignment="1" applyProtection="1">
      <alignment/>
      <protection/>
    </xf>
    <xf numFmtId="188" fontId="54" fillId="0" borderId="0" xfId="0" applyNumberFormat="1" applyFont="1" applyFill="1" applyBorder="1" applyAlignment="1">
      <alignment/>
    </xf>
    <xf numFmtId="0" fontId="24" fillId="0" borderId="0" xfId="0" applyNumberFormat="1" applyFont="1" applyFill="1" applyBorder="1" applyAlignment="1" applyProtection="1">
      <alignment/>
      <protection/>
    </xf>
    <xf numFmtId="10" fontId="56" fillId="0" borderId="0" xfId="0" applyNumberFormat="1" applyFont="1" applyFill="1" applyBorder="1" applyAlignment="1" applyProtection="1">
      <alignment/>
      <protection/>
    </xf>
    <xf numFmtId="0" fontId="54" fillId="0" borderId="0" xfId="0" applyFont="1" applyFill="1" applyBorder="1" applyAlignment="1">
      <alignment/>
    </xf>
    <xf numFmtId="49" fontId="54" fillId="0" borderId="0" xfId="0" applyNumberFormat="1" applyFont="1" applyFill="1" applyBorder="1" applyAlignment="1">
      <alignment/>
    </xf>
    <xf numFmtId="49" fontId="54" fillId="0" borderId="0" xfId="0" applyNumberFormat="1" applyFont="1" applyFill="1" applyBorder="1" applyAlignment="1">
      <alignment/>
    </xf>
    <xf numFmtId="14" fontId="54" fillId="0" borderId="0" xfId="0" applyNumberFormat="1" applyFont="1" applyFill="1" applyBorder="1" applyAlignment="1">
      <alignment horizontal="left"/>
    </xf>
    <xf numFmtId="49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10" fontId="54" fillId="0" borderId="0" xfId="0" applyNumberFormat="1" applyFont="1" applyFill="1" applyBorder="1" applyAlignment="1">
      <alignment horizontal="center" vertical="center"/>
    </xf>
    <xf numFmtId="195" fontId="23" fillId="0" borderId="0" xfId="0" applyNumberFormat="1" applyFont="1" applyFill="1" applyBorder="1" applyAlignment="1">
      <alignment horizontal="center" vertical="center"/>
    </xf>
    <xf numFmtId="195" fontId="54" fillId="0" borderId="0" xfId="0" applyNumberFormat="1" applyFont="1" applyFill="1" applyBorder="1" applyAlignment="1">
      <alignment horizontal="center" vertical="center"/>
    </xf>
    <xf numFmtId="188" fontId="23" fillId="0" borderId="0" xfId="0" applyNumberFormat="1" applyFont="1" applyFill="1" applyBorder="1" applyAlignment="1">
      <alignment horizontal="center" vertical="center"/>
    </xf>
    <xf numFmtId="188" fontId="54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0" fontId="28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10" fontId="57" fillId="0" borderId="0" xfId="0" applyNumberFormat="1" applyFont="1" applyFill="1" applyAlignment="1">
      <alignment horizontal="center" vertical="center"/>
    </xf>
    <xf numFmtId="195" fontId="28" fillId="0" borderId="0" xfId="0" applyNumberFormat="1" applyFont="1" applyFill="1" applyAlignment="1">
      <alignment horizontal="center" vertical="center"/>
    </xf>
    <xf numFmtId="188" fontId="28" fillId="0" borderId="0" xfId="0" applyNumberFormat="1" applyFont="1" applyFill="1" applyAlignment="1">
      <alignment horizontal="center" vertical="center"/>
    </xf>
    <xf numFmtId="188" fontId="57" fillId="0" borderId="0" xfId="0" applyNumberFormat="1" applyFont="1" applyFill="1" applyAlignment="1">
      <alignment horizontal="center" vertical="center"/>
    </xf>
    <xf numFmtId="0" fontId="28" fillId="0" borderId="0" xfId="0" applyFont="1" applyFill="1" applyAlignment="1">
      <alignment/>
    </xf>
    <xf numFmtId="49" fontId="23" fillId="0" borderId="15" xfId="0" applyNumberFormat="1" applyFont="1" applyFill="1" applyBorder="1" applyAlignment="1">
      <alignment horizontal="center"/>
    </xf>
    <xf numFmtId="49" fontId="54" fillId="0" borderId="16" xfId="0" applyNumberFormat="1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54" fillId="0" borderId="17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10" fontId="54" fillId="0" borderId="16" xfId="0" applyNumberFormat="1" applyFont="1" applyFill="1" applyBorder="1" applyAlignment="1">
      <alignment horizontal="center" vertical="center"/>
    </xf>
    <xf numFmtId="195" fontId="23" fillId="0" borderId="18" xfId="0" applyNumberFormat="1" applyFont="1" applyFill="1" applyBorder="1" applyAlignment="1">
      <alignment horizontal="center" vertical="center"/>
    </xf>
    <xf numFmtId="188" fontId="54" fillId="0" borderId="16" xfId="0" applyNumberFormat="1" applyFont="1" applyFill="1" applyBorder="1" applyAlignment="1">
      <alignment horizontal="center" vertical="center"/>
    </xf>
    <xf numFmtId="195" fontId="23" fillId="0" borderId="19" xfId="0" applyNumberFormat="1" applyFont="1" applyFill="1" applyBorder="1" applyAlignment="1">
      <alignment horizontal="center" vertical="center"/>
    </xf>
    <xf numFmtId="49" fontId="23" fillId="0" borderId="20" xfId="0" applyNumberFormat="1" applyFont="1" applyFill="1" applyBorder="1" applyAlignment="1">
      <alignment horizontal="center"/>
    </xf>
    <xf numFmtId="49" fontId="54" fillId="0" borderId="21" xfId="0" applyNumberFormat="1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0" fontId="54" fillId="0" borderId="22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10" fontId="54" fillId="0" borderId="21" xfId="0" applyNumberFormat="1" applyFont="1" applyFill="1" applyBorder="1" applyAlignment="1">
      <alignment horizontal="center" vertical="center"/>
    </xf>
    <xf numFmtId="195" fontId="23" fillId="0" borderId="21" xfId="0" applyNumberFormat="1" applyFont="1" applyFill="1" applyBorder="1" applyAlignment="1">
      <alignment horizontal="center" vertical="center"/>
    </xf>
    <xf numFmtId="188" fontId="54" fillId="0" borderId="10" xfId="0" applyNumberFormat="1" applyFont="1" applyFill="1" applyBorder="1" applyAlignment="1">
      <alignment horizontal="center" vertical="center"/>
    </xf>
    <xf numFmtId="195" fontId="23" fillId="0" borderId="23" xfId="0" applyNumberFormat="1" applyFont="1" applyFill="1" applyBorder="1" applyAlignment="1">
      <alignment horizontal="center" vertical="center"/>
    </xf>
    <xf numFmtId="49" fontId="54" fillId="0" borderId="24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/>
    </xf>
    <xf numFmtId="0" fontId="56" fillId="0" borderId="11" xfId="0" applyFont="1" applyFill="1" applyBorder="1" applyAlignment="1">
      <alignment/>
    </xf>
    <xf numFmtId="0" fontId="23" fillId="0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10" fontId="54" fillId="0" borderId="11" xfId="0" applyNumberFormat="1" applyFont="1" applyFill="1" applyBorder="1" applyAlignment="1">
      <alignment horizontal="center" vertical="center"/>
    </xf>
    <xf numFmtId="195" fontId="23" fillId="0" borderId="11" xfId="0" applyNumberFormat="1" applyFont="1" applyFill="1" applyBorder="1" applyAlignment="1">
      <alignment horizontal="center" vertical="center"/>
    </xf>
    <xf numFmtId="188" fontId="23" fillId="0" borderId="11" xfId="0" applyNumberFormat="1" applyFont="1" applyFill="1" applyBorder="1" applyAlignment="1">
      <alignment horizontal="center" vertical="center"/>
    </xf>
    <xf numFmtId="188" fontId="54" fillId="0" borderId="25" xfId="0" applyNumberFormat="1" applyFont="1" applyFill="1" applyBorder="1" applyAlignment="1">
      <alignment horizontal="center" vertical="center"/>
    </xf>
    <xf numFmtId="195" fontId="23" fillId="0" borderId="24" xfId="0" applyNumberFormat="1" applyFont="1" applyFill="1" applyBorder="1" applyAlignment="1">
      <alignment horizontal="center" vertical="center"/>
    </xf>
    <xf numFmtId="195" fontId="23" fillId="0" borderId="26" xfId="0" applyNumberFormat="1" applyFont="1" applyFill="1" applyBorder="1" applyAlignment="1">
      <alignment horizontal="center" vertical="center"/>
    </xf>
    <xf numFmtId="49" fontId="23" fillId="0" borderId="27" xfId="0" applyNumberFormat="1" applyFont="1" applyFill="1" applyBorder="1" applyAlignment="1">
      <alignment horizontal="center"/>
    </xf>
    <xf numFmtId="49" fontId="54" fillId="0" borderId="28" xfId="0" applyNumberFormat="1" applyFont="1" applyFill="1" applyBorder="1" applyAlignment="1">
      <alignment horizontal="center"/>
    </xf>
    <xf numFmtId="0" fontId="23" fillId="0" borderId="29" xfId="0" applyFont="1" applyFill="1" applyBorder="1" applyAlignment="1">
      <alignment/>
    </xf>
    <xf numFmtId="0" fontId="54" fillId="0" borderId="29" xfId="0" applyFont="1" applyFill="1" applyBorder="1" applyAlignment="1">
      <alignment/>
    </xf>
    <xf numFmtId="0" fontId="23" fillId="0" borderId="29" xfId="0" applyFont="1" applyFill="1" applyBorder="1" applyAlignment="1">
      <alignment horizontal="center" vertical="center"/>
    </xf>
    <xf numFmtId="0" fontId="54" fillId="0" borderId="29" xfId="0" applyFont="1" applyFill="1" applyBorder="1" applyAlignment="1">
      <alignment horizontal="center" vertical="center"/>
    </xf>
    <xf numFmtId="10" fontId="54" fillId="0" borderId="29" xfId="0" applyNumberFormat="1" applyFont="1" applyFill="1" applyBorder="1" applyAlignment="1">
      <alignment horizontal="center" vertical="center"/>
    </xf>
    <xf numFmtId="195" fontId="23" fillId="0" borderId="29" xfId="0" applyNumberFormat="1" applyFont="1" applyFill="1" applyBorder="1" applyAlignment="1">
      <alignment horizontal="center" vertical="center"/>
    </xf>
    <xf numFmtId="195" fontId="54" fillId="0" borderId="29" xfId="0" applyNumberFormat="1" applyFont="1" applyFill="1" applyBorder="1" applyAlignment="1">
      <alignment horizontal="center" vertical="center"/>
    </xf>
    <xf numFmtId="195" fontId="23" fillId="0" borderId="3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Alignment="1">
      <alignment horizontal="center"/>
    </xf>
    <xf numFmtId="49" fontId="54" fillId="0" borderId="0" xfId="0" applyNumberFormat="1" applyFont="1" applyFill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10" fontId="54" fillId="0" borderId="0" xfId="0" applyNumberFormat="1" applyFont="1" applyFill="1" applyAlignment="1">
      <alignment horizontal="center" vertical="center"/>
    </xf>
    <xf numFmtId="195" fontId="23" fillId="0" borderId="0" xfId="0" applyNumberFormat="1" applyFont="1" applyFill="1" applyAlignment="1">
      <alignment horizontal="center" vertical="center"/>
    </xf>
    <xf numFmtId="195" fontId="54" fillId="0" borderId="0" xfId="0" applyNumberFormat="1" applyFont="1" applyFill="1" applyAlignment="1">
      <alignment horizontal="center" vertical="center"/>
    </xf>
    <xf numFmtId="188" fontId="23" fillId="0" borderId="0" xfId="0" applyNumberFormat="1" applyFont="1" applyFill="1" applyAlignment="1">
      <alignment horizontal="center" vertical="center"/>
    </xf>
    <xf numFmtId="188" fontId="54" fillId="0" borderId="0" xfId="0" applyNumberFormat="1" applyFont="1" applyFill="1" applyAlignment="1">
      <alignment horizontal="center" vertical="center"/>
    </xf>
    <xf numFmtId="49" fontId="54" fillId="0" borderId="0" xfId="0" applyNumberFormat="1" applyFont="1" applyFill="1" applyBorder="1" applyAlignment="1">
      <alignment horizontal="center"/>
    </xf>
    <xf numFmtId="0" fontId="23" fillId="0" borderId="29" xfId="0" applyFont="1" applyFill="1" applyBorder="1" applyAlignment="1">
      <alignment horizontal="left"/>
    </xf>
    <xf numFmtId="0" fontId="54" fillId="0" borderId="29" xfId="0" applyFont="1" applyFill="1" applyBorder="1" applyAlignment="1">
      <alignment horizontal="left"/>
    </xf>
    <xf numFmtId="49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left"/>
    </xf>
    <xf numFmtId="0" fontId="55" fillId="0" borderId="14" xfId="0" applyFont="1" applyFill="1" applyBorder="1" applyAlignment="1">
      <alignment horizontal="left"/>
    </xf>
    <xf numFmtId="3" fontId="23" fillId="0" borderId="29" xfId="0" applyNumberFormat="1" applyFont="1" applyFill="1" applyBorder="1" applyAlignment="1">
      <alignment horizontal="center" vertical="center"/>
    </xf>
    <xf numFmtId="3" fontId="54" fillId="0" borderId="29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 horizontal="left"/>
    </xf>
    <xf numFmtId="188" fontId="27" fillId="0" borderId="0" xfId="0" applyNumberFormat="1" applyFont="1" applyFill="1" applyAlignment="1">
      <alignment horizontal="center" vertical="center"/>
    </xf>
    <xf numFmtId="188" fontId="55" fillId="0" borderId="0" xfId="0" applyNumberFormat="1" applyFont="1" applyFill="1" applyAlignment="1">
      <alignment horizontal="center" vertical="center"/>
    </xf>
    <xf numFmtId="195" fontId="27" fillId="0" borderId="0" xfId="0" applyNumberFormat="1" applyFont="1" applyFill="1" applyAlignment="1">
      <alignment horizontal="center" vertical="center"/>
    </xf>
    <xf numFmtId="195" fontId="27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Alignment="1">
      <alignment/>
    </xf>
    <xf numFmtId="49" fontId="54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195" fontId="55" fillId="0" borderId="0" xfId="0" applyNumberFormat="1" applyFont="1" applyFill="1" applyAlignment="1">
      <alignment horizontal="center" vertical="center"/>
    </xf>
    <xf numFmtId="49" fontId="23" fillId="0" borderId="14" xfId="0" applyNumberFormat="1" applyFont="1" applyFill="1" applyBorder="1" applyAlignment="1">
      <alignment/>
    </xf>
    <xf numFmtId="49" fontId="54" fillId="0" borderId="14" xfId="0" applyNumberFormat="1" applyFont="1" applyFill="1" applyBorder="1" applyAlignment="1">
      <alignment/>
    </xf>
    <xf numFmtId="0" fontId="55" fillId="0" borderId="14" xfId="0" applyFont="1" applyFill="1" applyBorder="1" applyAlignment="1">
      <alignment horizontal="center" vertical="center"/>
    </xf>
    <xf numFmtId="10" fontId="55" fillId="0" borderId="14" xfId="0" applyNumberFormat="1" applyFont="1" applyFill="1" applyBorder="1" applyAlignment="1">
      <alignment horizontal="center" vertical="center"/>
    </xf>
    <xf numFmtId="197" fontId="27" fillId="0" borderId="14" xfId="0" applyNumberFormat="1" applyFont="1" applyFill="1" applyBorder="1" applyAlignment="1">
      <alignment horizontal="center" vertical="center"/>
    </xf>
    <xf numFmtId="197" fontId="55" fillId="0" borderId="14" xfId="0" applyNumberFormat="1" applyFont="1" applyFill="1" applyBorder="1" applyAlignment="1">
      <alignment horizontal="center" vertical="center"/>
    </xf>
    <xf numFmtId="49" fontId="23" fillId="0" borderId="31" xfId="0" applyNumberFormat="1" applyFont="1" applyFill="1" applyBorder="1" applyAlignment="1">
      <alignment horizontal="center"/>
    </xf>
    <xf numFmtId="49" fontId="54" fillId="0" borderId="32" xfId="0" applyNumberFormat="1" applyFont="1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10" fontId="54" fillId="0" borderId="17" xfId="0" applyNumberFormat="1" applyFont="1" applyFill="1" applyBorder="1" applyAlignment="1">
      <alignment horizontal="center" vertical="center"/>
    </xf>
    <xf numFmtId="195" fontId="23" fillId="0" borderId="17" xfId="0" applyNumberFormat="1" applyFont="1" applyFill="1" applyBorder="1" applyAlignment="1">
      <alignment horizontal="center" vertical="center"/>
    </xf>
    <xf numFmtId="188" fontId="23" fillId="0" borderId="16" xfId="0" applyNumberFormat="1" applyFont="1" applyFill="1" applyBorder="1" applyAlignment="1">
      <alignment horizontal="center" vertical="center"/>
    </xf>
    <xf numFmtId="188" fontId="54" fillId="0" borderId="17" xfId="0" applyNumberFormat="1" applyFont="1" applyFill="1" applyBorder="1" applyAlignment="1">
      <alignment horizontal="center" vertical="center"/>
    </xf>
    <xf numFmtId="188" fontId="23" fillId="0" borderId="19" xfId="0" applyNumberFormat="1" applyFont="1" applyFill="1" applyBorder="1" applyAlignment="1">
      <alignment horizontal="center" vertical="center"/>
    </xf>
    <xf numFmtId="49" fontId="23" fillId="0" borderId="33" xfId="0" applyNumberFormat="1" applyFont="1" applyFill="1" applyBorder="1" applyAlignment="1">
      <alignment horizontal="center"/>
    </xf>
    <xf numFmtId="49" fontId="54" fillId="0" borderId="34" xfId="0" applyNumberFormat="1" applyFont="1" applyFill="1" applyBorder="1" applyAlignment="1">
      <alignment horizontal="center"/>
    </xf>
    <xf numFmtId="0" fontId="23" fillId="0" borderId="34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/>
    </xf>
    <xf numFmtId="10" fontId="54" fillId="0" borderId="22" xfId="0" applyNumberFormat="1" applyFont="1" applyFill="1" applyBorder="1" applyAlignment="1">
      <alignment horizontal="center" vertical="center"/>
    </xf>
    <xf numFmtId="195" fontId="23" fillId="0" borderId="22" xfId="0" applyNumberFormat="1" applyFont="1" applyFill="1" applyBorder="1" applyAlignment="1">
      <alignment horizontal="center" vertical="center"/>
    </xf>
    <xf numFmtId="188" fontId="23" fillId="0" borderId="21" xfId="0" applyNumberFormat="1" applyFont="1" applyFill="1" applyBorder="1" applyAlignment="1">
      <alignment horizontal="center" vertical="center"/>
    </xf>
    <xf numFmtId="188" fontId="54" fillId="0" borderId="22" xfId="0" applyNumberFormat="1" applyFont="1" applyFill="1" applyBorder="1" applyAlignment="1">
      <alignment horizontal="center" vertical="center"/>
    </xf>
    <xf numFmtId="188" fontId="23" fillId="0" borderId="23" xfId="0" applyNumberFormat="1" applyFont="1" applyFill="1" applyBorder="1" applyAlignment="1">
      <alignment horizontal="center" vertical="center"/>
    </xf>
    <xf numFmtId="49" fontId="54" fillId="0" borderId="17" xfId="0" applyNumberFormat="1" applyFont="1" applyFill="1" applyBorder="1" applyAlignment="1">
      <alignment horizontal="center"/>
    </xf>
    <xf numFmtId="0" fontId="27" fillId="0" borderId="18" xfId="0" applyFont="1" applyFill="1" applyBorder="1" applyAlignment="1">
      <alignment/>
    </xf>
    <xf numFmtId="0" fontId="55" fillId="0" borderId="17" xfId="0" applyFont="1" applyFill="1" applyBorder="1" applyAlignment="1">
      <alignment/>
    </xf>
    <xf numFmtId="0" fontId="23" fillId="0" borderId="32" xfId="0" applyFont="1" applyFill="1" applyBorder="1" applyAlignment="1">
      <alignment horizontal="center" vertical="center"/>
    </xf>
    <xf numFmtId="195" fontId="31" fillId="0" borderId="32" xfId="0" applyNumberFormat="1" applyFont="1" applyFill="1" applyBorder="1" applyAlignment="1">
      <alignment horizontal="center" vertical="center"/>
    </xf>
    <xf numFmtId="195" fontId="55" fillId="0" borderId="17" xfId="0" applyNumberFormat="1" applyFont="1" applyFill="1" applyBorder="1" applyAlignment="1">
      <alignment horizontal="center" vertical="center"/>
    </xf>
    <xf numFmtId="195" fontId="31" fillId="0" borderId="17" xfId="0" applyNumberFormat="1" applyFont="1" applyFill="1" applyBorder="1" applyAlignment="1">
      <alignment horizontal="center" vertical="center"/>
    </xf>
    <xf numFmtId="195" fontId="31" fillId="0" borderId="35" xfId="0" applyNumberFormat="1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/>
    </xf>
    <xf numFmtId="0" fontId="23" fillId="0" borderId="24" xfId="0" applyFont="1" applyFill="1" applyBorder="1" applyAlignment="1">
      <alignment horizontal="center" vertical="center"/>
    </xf>
    <xf numFmtId="195" fontId="31" fillId="0" borderId="24" xfId="0" applyNumberFormat="1" applyFont="1" applyFill="1" applyBorder="1" applyAlignment="1">
      <alignment horizontal="center" vertical="center"/>
    </xf>
    <xf numFmtId="195" fontId="55" fillId="0" borderId="0" xfId="0" applyNumberFormat="1" applyFont="1" applyFill="1" applyBorder="1" applyAlignment="1">
      <alignment horizontal="center" vertical="center"/>
    </xf>
    <xf numFmtId="195" fontId="31" fillId="0" borderId="0" xfId="0" applyNumberFormat="1" applyFont="1" applyFill="1" applyBorder="1" applyAlignment="1">
      <alignment horizontal="center" vertical="center"/>
    </xf>
    <xf numFmtId="195" fontId="31" fillId="0" borderId="26" xfId="0" applyNumberFormat="1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left"/>
    </xf>
    <xf numFmtId="0" fontId="55" fillId="0" borderId="0" xfId="0" applyFont="1" applyFill="1" applyBorder="1" applyAlignment="1">
      <alignment horizontal="left"/>
    </xf>
    <xf numFmtId="49" fontId="54" fillId="0" borderId="37" xfId="0" applyNumberFormat="1" applyFont="1" applyFill="1" applyBorder="1" applyAlignment="1">
      <alignment horizontal="center"/>
    </xf>
    <xf numFmtId="0" fontId="27" fillId="0" borderId="38" xfId="0" applyFont="1" applyFill="1" applyBorder="1" applyAlignment="1">
      <alignment/>
    </xf>
    <xf numFmtId="0" fontId="55" fillId="0" borderId="37" xfId="0" applyFont="1" applyFill="1" applyBorder="1" applyAlignment="1">
      <alignment/>
    </xf>
    <xf numFmtId="0" fontId="23" fillId="0" borderId="37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54" fillId="0" borderId="37" xfId="0" applyFont="1" applyFill="1" applyBorder="1" applyAlignment="1">
      <alignment horizontal="center" vertical="center"/>
    </xf>
    <xf numFmtId="10" fontId="54" fillId="0" borderId="37" xfId="0" applyNumberFormat="1" applyFont="1" applyFill="1" applyBorder="1" applyAlignment="1">
      <alignment horizontal="center" vertical="center"/>
    </xf>
    <xf numFmtId="195" fontId="23" fillId="0" borderId="37" xfId="0" applyNumberFormat="1" applyFont="1" applyFill="1" applyBorder="1" applyAlignment="1">
      <alignment horizontal="center" vertical="center"/>
    </xf>
    <xf numFmtId="195" fontId="31" fillId="0" borderId="28" xfId="0" applyNumberFormat="1" applyFont="1" applyFill="1" applyBorder="1" applyAlignment="1">
      <alignment horizontal="center" vertical="center"/>
    </xf>
    <xf numFmtId="195" fontId="55" fillId="0" borderId="37" xfId="0" applyNumberFormat="1" applyFont="1" applyFill="1" applyBorder="1" applyAlignment="1">
      <alignment horizontal="center" vertical="center"/>
    </xf>
    <xf numFmtId="195" fontId="31" fillId="0" borderId="37" xfId="0" applyNumberFormat="1" applyFont="1" applyFill="1" applyBorder="1" applyAlignment="1">
      <alignment horizontal="center" vertical="center"/>
    </xf>
    <xf numFmtId="195" fontId="31" fillId="0" borderId="39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55" fillId="0" borderId="0" xfId="0" applyFont="1" applyFill="1" applyAlignment="1">
      <alignment/>
    </xf>
    <xf numFmtId="195" fontId="31" fillId="0" borderId="40" xfId="0" applyNumberFormat="1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/>
    </xf>
    <xf numFmtId="0" fontId="31" fillId="0" borderId="17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10" fontId="55" fillId="0" borderId="17" xfId="0" applyNumberFormat="1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/>
    </xf>
    <xf numFmtId="0" fontId="31" fillId="0" borderId="37" xfId="0" applyFont="1" applyFill="1" applyBorder="1" applyAlignment="1">
      <alignment horizontal="center" vertical="center"/>
    </xf>
    <xf numFmtId="0" fontId="55" fillId="0" borderId="37" xfId="0" applyFont="1" applyFill="1" applyBorder="1" applyAlignment="1">
      <alignment horizontal="center" vertical="center"/>
    </xf>
    <xf numFmtId="10" fontId="55" fillId="0" borderId="37" xfId="0" applyNumberFormat="1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/>
    </xf>
    <xf numFmtId="0" fontId="53" fillId="0" borderId="29" xfId="0" applyNumberFormat="1" applyFont="1" applyFill="1" applyBorder="1" applyAlignment="1">
      <alignment horizontal="left" vertical="center"/>
    </xf>
    <xf numFmtId="0" fontId="24" fillId="0" borderId="29" xfId="0" applyNumberFormat="1" applyFont="1" applyFill="1" applyBorder="1" applyAlignment="1">
      <alignment/>
    </xf>
    <xf numFmtId="0" fontId="54" fillId="0" borderId="29" xfId="0" applyNumberFormat="1" applyFont="1" applyFill="1" applyBorder="1" applyAlignment="1">
      <alignment horizontal="center" vertical="center"/>
    </xf>
    <xf numFmtId="0" fontId="23" fillId="0" borderId="29" xfId="0" applyNumberFormat="1" applyFont="1" applyFill="1" applyBorder="1" applyAlignment="1">
      <alignment horizontal="center" vertical="center"/>
    </xf>
    <xf numFmtId="195" fontId="55" fillId="0" borderId="29" xfId="0" applyNumberFormat="1" applyFont="1" applyFill="1" applyBorder="1" applyAlignment="1">
      <alignment horizontal="center" vertical="center"/>
    </xf>
    <xf numFmtId="195" fontId="54" fillId="0" borderId="29" xfId="0" applyNumberFormat="1" applyFont="1" applyFill="1" applyBorder="1" applyAlignment="1">
      <alignment horizontal="center"/>
    </xf>
    <xf numFmtId="10" fontId="53" fillId="0" borderId="29" xfId="0" applyNumberFormat="1" applyFont="1" applyFill="1" applyBorder="1" applyAlignment="1">
      <alignment horizontal="center" vertical="center"/>
    </xf>
    <xf numFmtId="8" fontId="27" fillId="0" borderId="29" xfId="0" applyNumberFormat="1" applyFont="1" applyFill="1" applyBorder="1" applyAlignment="1">
      <alignment horizontal="center" vertical="center"/>
    </xf>
    <xf numFmtId="195" fontId="27" fillId="0" borderId="29" xfId="0" applyNumberFormat="1" applyFont="1" applyFill="1" applyBorder="1" applyAlignment="1">
      <alignment horizontal="center" vertical="center"/>
    </xf>
    <xf numFmtId="8" fontId="54" fillId="0" borderId="29" xfId="0" applyNumberFormat="1" applyFont="1" applyFill="1" applyBorder="1" applyAlignment="1">
      <alignment horizontal="center" vertical="center"/>
    </xf>
    <xf numFmtId="8" fontId="23" fillId="0" borderId="29" xfId="0" applyNumberFormat="1" applyFont="1" applyFill="1" applyBorder="1" applyAlignment="1">
      <alignment horizontal="center" vertical="center"/>
    </xf>
    <xf numFmtId="8" fontId="23" fillId="0" borderId="30" xfId="0" applyNumberFormat="1" applyFont="1" applyFill="1" applyBorder="1" applyAlignment="1">
      <alignment horizontal="center" vertical="center"/>
    </xf>
    <xf numFmtId="0" fontId="58" fillId="0" borderId="11" xfId="45" applyNumberFormat="1" applyFont="1" applyFill="1" applyBorder="1" applyAlignment="1">
      <alignment horizontal="left" vertical="center"/>
      <protection/>
    </xf>
    <xf numFmtId="195" fontId="27" fillId="0" borderId="17" xfId="0" applyNumberFormat="1" applyFont="1" applyFill="1" applyBorder="1" applyAlignment="1">
      <alignment horizontal="center" vertical="center"/>
    </xf>
    <xf numFmtId="195" fontId="27" fillId="0" borderId="37" xfId="0" applyNumberFormat="1" applyFont="1" applyFill="1" applyBorder="1" applyAlignment="1">
      <alignment horizontal="center" vertical="center"/>
    </xf>
    <xf numFmtId="188" fontId="23" fillId="0" borderId="25" xfId="0" applyNumberFormat="1" applyFont="1" applyFill="1" applyBorder="1" applyAlignment="1">
      <alignment horizontal="center" vertical="center"/>
    </xf>
    <xf numFmtId="188" fontId="23" fillId="0" borderId="22" xfId="0" applyNumberFormat="1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/>
    </xf>
    <xf numFmtId="0" fontId="23" fillId="0" borderId="44" xfId="0" applyFont="1" applyFill="1" applyBorder="1" applyAlignment="1">
      <alignment/>
    </xf>
    <xf numFmtId="49" fontId="24" fillId="0" borderId="0" xfId="0" applyNumberFormat="1" applyFont="1" applyFill="1" applyBorder="1" applyAlignment="1">
      <alignment/>
    </xf>
    <xf numFmtId="49" fontId="28" fillId="0" borderId="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198" fontId="55" fillId="0" borderId="11" xfId="0" applyNumberFormat="1" applyFont="1" applyFill="1" applyBorder="1" applyAlignment="1">
      <alignment horizontal="center"/>
    </xf>
    <xf numFmtId="198" fontId="54" fillId="0" borderId="11" xfId="0" applyNumberFormat="1" applyFont="1" applyFill="1" applyBorder="1" applyAlignment="1">
      <alignment horizontal="center"/>
    </xf>
    <xf numFmtId="188" fontId="54" fillId="0" borderId="11" xfId="0" applyNumberFormat="1" applyFont="1" applyFill="1" applyBorder="1" applyAlignment="1">
      <alignment horizontal="center" vertical="center"/>
    </xf>
    <xf numFmtId="0" fontId="24" fillId="0" borderId="11" xfId="45" applyNumberFormat="1" applyFont="1" applyFill="1" applyBorder="1" applyAlignment="1">
      <alignment horizontal="left" vertical="center"/>
      <protection/>
    </xf>
    <xf numFmtId="0" fontId="59" fillId="0" borderId="11" xfId="46" applyNumberFormat="1" applyFont="1" applyFill="1" applyBorder="1" applyAlignment="1">
      <alignment horizontal="center" vertical="center"/>
      <protection/>
    </xf>
    <xf numFmtId="198" fontId="55" fillId="0" borderId="11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left" vertical="center"/>
    </xf>
    <xf numFmtId="0" fontId="6" fillId="0" borderId="0" xfId="36" applyNumberFormat="1" applyFont="1" applyFill="1" applyBorder="1" applyAlignment="1" applyProtection="1">
      <alignment horizontal="left" vertical="center"/>
      <protection/>
    </xf>
    <xf numFmtId="0" fontId="60" fillId="0" borderId="0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left" vertical="center"/>
    </xf>
    <xf numFmtId="49" fontId="27" fillId="0" borderId="0" xfId="36" applyNumberFormat="1" applyFont="1" applyFill="1" applyBorder="1" applyAlignment="1" applyProtection="1">
      <alignment horizontal="left" vertical="center"/>
      <protection/>
    </xf>
    <xf numFmtId="0" fontId="53" fillId="0" borderId="11" xfId="0" applyFont="1" applyBorder="1" applyAlignment="1">
      <alignment horizontal="left" vertical="center"/>
    </xf>
    <xf numFmtId="0" fontId="24" fillId="0" borderId="11" xfId="0" applyFont="1" applyBorder="1" applyAlignment="1">
      <alignment/>
    </xf>
    <xf numFmtId="0" fontId="54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98" fontId="55" fillId="0" borderId="11" xfId="0" applyNumberFormat="1" applyFont="1" applyBorder="1" applyAlignment="1">
      <alignment horizontal="center" vertical="center"/>
    </xf>
    <xf numFmtId="198" fontId="54" fillId="0" borderId="11" xfId="0" applyNumberFormat="1" applyFont="1" applyBorder="1" applyAlignment="1">
      <alignment horizontal="center"/>
    </xf>
    <xf numFmtId="10" fontId="53" fillId="0" borderId="11" xfId="0" applyNumberFormat="1" applyFont="1" applyBorder="1" applyAlignment="1">
      <alignment horizontal="center" vertical="center"/>
    </xf>
    <xf numFmtId="8" fontId="27" fillId="0" borderId="11" xfId="0" applyNumberFormat="1" applyFont="1" applyBorder="1" applyAlignment="1">
      <alignment horizontal="center" vertical="center"/>
    </xf>
    <xf numFmtId="195" fontId="27" fillId="0" borderId="11" xfId="0" applyNumberFormat="1" applyFont="1" applyBorder="1" applyAlignment="1">
      <alignment horizontal="center" vertical="center"/>
    </xf>
    <xf numFmtId="8" fontId="54" fillId="0" borderId="11" xfId="0" applyNumberFormat="1" applyFont="1" applyBorder="1" applyAlignment="1">
      <alignment horizontal="center" vertical="center"/>
    </xf>
    <xf numFmtId="8" fontId="23" fillId="0" borderId="11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8" fontId="23" fillId="0" borderId="12" xfId="0" applyNumberFormat="1" applyFont="1" applyBorder="1" applyAlignment="1">
      <alignment horizontal="center" vertical="center"/>
    </xf>
    <xf numFmtId="0" fontId="35" fillId="0" borderId="36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3" xfId="45"/>
    <cellStyle name="normálne 3 2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RAIN\2018_n&#225;vrhy\NO_FOTO_22_01_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rorain4\Desktop\Luk&#225;&#353;\NO_FOTO_01_2019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rorain4\Desktop\Luk&#225;&#353;\No_Foto_17_07_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báza Produktov"/>
      <sheetName val="Rabaty a obchodné podmienky"/>
    </sheetNames>
    <sheetDataSet>
      <sheetData sheetId="1">
        <row r="7">
          <cell r="D7">
            <v>0</v>
          </cell>
        </row>
        <row r="10">
          <cell r="D1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báza Produktov"/>
      <sheetName val="Rabaty a obchodné podmienky"/>
    </sheetNames>
    <sheetDataSet>
      <sheetData sheetId="1">
        <row r="7">
          <cell r="D7">
            <v>0</v>
          </cell>
        </row>
        <row r="9">
          <cell r="D9">
            <v>0</v>
          </cell>
        </row>
        <row r="18">
          <cell r="D18">
            <v>0</v>
          </cell>
        </row>
        <row r="19">
          <cell r="D1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báza Produktov"/>
      <sheetName val="Rabaty a obchodné podmienky"/>
    </sheetNames>
    <sheetDataSet>
      <sheetData sheetId="1">
        <row r="18">
          <cell r="D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Q167"/>
  <sheetViews>
    <sheetView tabSelected="1" view="pageBreakPreview" zoomScaleSheetLayoutView="100" workbookViewId="0" topLeftCell="A1">
      <selection activeCell="C8" sqref="C8"/>
    </sheetView>
  </sheetViews>
  <sheetFormatPr defaultColWidth="9.140625" defaultRowHeight="13.5" customHeight="1"/>
  <cols>
    <col min="1" max="1" width="14.28125" style="128" customWidth="1"/>
    <col min="2" max="2" width="14.28125" style="129" hidden="1" customWidth="1"/>
    <col min="3" max="3" width="51.8515625" style="33" customWidth="1"/>
    <col min="4" max="4" width="7.28125" style="34" hidden="1" customWidth="1"/>
    <col min="5" max="5" width="8.421875" style="105" bestFit="1" customWidth="1"/>
    <col min="6" max="6" width="8.00390625" style="105" customWidth="1"/>
    <col min="7" max="7" width="9.421875" style="106" hidden="1" customWidth="1"/>
    <col min="8" max="8" width="8.00390625" style="106" hidden="1" customWidth="1"/>
    <col min="9" max="9" width="8.00390625" style="107" hidden="1" customWidth="1"/>
    <col min="10" max="10" width="15.8515625" style="108" customWidth="1"/>
    <col min="11" max="11" width="15.7109375" style="108" hidden="1" customWidth="1"/>
    <col min="12" max="12" width="14.7109375" style="110" customWidth="1"/>
    <col min="13" max="13" width="14.8515625" style="110" hidden="1" customWidth="1"/>
    <col min="14" max="15" width="10.140625" style="111" hidden="1" customWidth="1"/>
    <col min="16" max="16" width="16.7109375" style="111" hidden="1" customWidth="1"/>
    <col min="17" max="17" width="16.7109375" style="108" customWidth="1"/>
    <col min="18" max="18" width="17.8515625" style="110" customWidth="1"/>
    <col min="19" max="16384" width="9.140625" style="33" customWidth="1"/>
  </cols>
  <sheetData>
    <row r="1" spans="1:18" ht="20.25" customHeight="1">
      <c r="A1" s="248" t="s">
        <v>75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</row>
    <row r="2" spans="2:18" ht="13.5" customHeight="1">
      <c r="B2" s="34"/>
      <c r="E2" s="33"/>
      <c r="F2" s="33"/>
      <c r="G2" s="34"/>
      <c r="H2" s="34"/>
      <c r="I2" s="35"/>
      <c r="J2" s="33"/>
      <c r="K2" s="33"/>
      <c r="L2" s="33"/>
      <c r="M2" s="33"/>
      <c r="N2" s="34"/>
      <c r="O2" s="34"/>
      <c r="P2" s="34"/>
      <c r="Q2" s="33"/>
      <c r="R2" s="33"/>
    </row>
    <row r="3" spans="1:18" ht="13.5" customHeight="1">
      <c r="A3" s="218" t="s">
        <v>30</v>
      </c>
      <c r="B3" s="36"/>
      <c r="C3" s="232" t="s">
        <v>180</v>
      </c>
      <c r="D3" s="37"/>
      <c r="E3" s="38"/>
      <c r="F3" s="38"/>
      <c r="G3" s="36"/>
      <c r="H3" s="36"/>
      <c r="I3" s="39"/>
      <c r="J3" s="38"/>
      <c r="K3" s="38"/>
      <c r="M3" s="38"/>
      <c r="N3" s="36"/>
      <c r="O3" s="36"/>
      <c r="P3" s="36"/>
      <c r="Q3" s="16" t="s">
        <v>52</v>
      </c>
      <c r="R3" s="232"/>
    </row>
    <row r="4" spans="1:18" ht="13.5" customHeight="1">
      <c r="A4" s="218"/>
      <c r="B4" s="40"/>
      <c r="C4" s="232"/>
      <c r="D4" s="37"/>
      <c r="E4" s="38"/>
      <c r="F4" s="38"/>
      <c r="G4" s="36"/>
      <c r="H4" s="36"/>
      <c r="I4" s="39"/>
      <c r="J4" s="38"/>
      <c r="K4" s="38"/>
      <c r="M4" s="38"/>
      <c r="N4" s="36"/>
      <c r="O4" s="36"/>
      <c r="P4" s="36"/>
      <c r="Q4" s="16" t="s">
        <v>53</v>
      </c>
      <c r="R4" s="15"/>
    </row>
    <row r="5" spans="1:18" ht="13.5" customHeight="1">
      <c r="A5" s="218" t="s">
        <v>84</v>
      </c>
      <c r="B5" s="36"/>
      <c r="C5" s="232" t="s">
        <v>176</v>
      </c>
      <c r="D5" s="41"/>
      <c r="E5" s="38"/>
      <c r="F5" s="38"/>
      <c r="G5" s="36"/>
      <c r="H5" s="36"/>
      <c r="I5" s="39"/>
      <c r="J5" s="38"/>
      <c r="K5" s="38"/>
      <c r="M5" s="38"/>
      <c r="N5" s="36"/>
      <c r="O5" s="36"/>
      <c r="P5" s="36"/>
      <c r="Q5" s="16" t="s">
        <v>54</v>
      </c>
      <c r="R5" s="15"/>
    </row>
    <row r="6" spans="1:18" ht="13.5" customHeight="1">
      <c r="A6" s="218"/>
      <c r="B6" s="36"/>
      <c r="C6" s="233"/>
      <c r="D6" s="42"/>
      <c r="E6" s="38"/>
      <c r="F6" s="38"/>
      <c r="G6" s="36"/>
      <c r="H6" s="36"/>
      <c r="I6" s="39"/>
      <c r="J6" s="38"/>
      <c r="K6" s="38"/>
      <c r="M6" s="38"/>
      <c r="N6" s="36"/>
      <c r="O6" s="36"/>
      <c r="P6" s="36"/>
      <c r="Q6" s="16" t="s">
        <v>56</v>
      </c>
      <c r="R6" s="15"/>
    </row>
    <row r="7" spans="1:18" ht="13.5" customHeight="1">
      <c r="A7" s="218" t="s">
        <v>34</v>
      </c>
      <c r="B7" s="36"/>
      <c r="C7" s="229"/>
      <c r="D7" s="43"/>
      <c r="E7" s="38"/>
      <c r="F7" s="38"/>
      <c r="G7" s="36"/>
      <c r="H7" s="36"/>
      <c r="I7" s="39"/>
      <c r="J7" s="38"/>
      <c r="K7" s="38"/>
      <c r="M7" s="38"/>
      <c r="N7" s="36"/>
      <c r="O7" s="36"/>
      <c r="P7" s="36"/>
      <c r="Q7" s="16" t="s">
        <v>55</v>
      </c>
      <c r="R7" s="229"/>
    </row>
    <row r="8" spans="1:18" ht="13.5" customHeight="1">
      <c r="A8" s="218"/>
      <c r="B8" s="36"/>
      <c r="C8" s="232"/>
      <c r="D8" s="42"/>
      <c r="E8" s="38"/>
      <c r="F8" s="38"/>
      <c r="G8" s="36"/>
      <c r="H8" s="36"/>
      <c r="I8" s="39"/>
      <c r="J8" s="38"/>
      <c r="K8" s="38"/>
      <c r="L8" s="16"/>
      <c r="M8" s="38"/>
      <c r="N8" s="36"/>
      <c r="O8" s="36"/>
      <c r="P8" s="36"/>
      <c r="R8" s="230"/>
    </row>
    <row r="9" spans="1:18" ht="13.5" customHeight="1">
      <c r="A9" s="44"/>
      <c r="B9" s="42"/>
      <c r="C9" s="2"/>
      <c r="D9" s="40"/>
      <c r="E9" s="45"/>
      <c r="F9" s="45"/>
      <c r="G9" s="46"/>
      <c r="H9" s="46"/>
      <c r="I9" s="47"/>
      <c r="J9" s="48"/>
      <c r="K9" s="48"/>
      <c r="L9" s="50"/>
      <c r="M9" s="50"/>
      <c r="N9" s="51"/>
      <c r="O9" s="51"/>
      <c r="P9" s="51"/>
      <c r="R9" s="231"/>
    </row>
    <row r="10" spans="1:18" s="59" customFormat="1" ht="13.5" customHeight="1" thickBot="1">
      <c r="A10" s="219" t="s">
        <v>0</v>
      </c>
      <c r="B10" s="17"/>
      <c r="C10" s="18" t="s">
        <v>45</v>
      </c>
      <c r="D10" s="52"/>
      <c r="E10" s="53"/>
      <c r="F10" s="53"/>
      <c r="G10" s="54"/>
      <c r="H10" s="54"/>
      <c r="I10" s="55"/>
      <c r="J10" s="56"/>
      <c r="K10" s="56"/>
      <c r="L10" s="57"/>
      <c r="M10" s="57"/>
      <c r="N10" s="58"/>
      <c r="O10" s="58"/>
      <c r="P10" s="58"/>
      <c r="Q10" s="56"/>
      <c r="R10" s="57"/>
    </row>
    <row r="11" spans="1:18" ht="13.5" customHeight="1">
      <c r="A11" s="60" t="s">
        <v>70</v>
      </c>
      <c r="B11" s="61" t="s">
        <v>76</v>
      </c>
      <c r="C11" s="62" t="s">
        <v>71</v>
      </c>
      <c r="D11" s="63" t="s">
        <v>77</v>
      </c>
      <c r="E11" s="64" t="s">
        <v>72</v>
      </c>
      <c r="F11" s="64" t="s">
        <v>16</v>
      </c>
      <c r="G11" s="65" t="s">
        <v>78</v>
      </c>
      <c r="H11" s="65" t="s">
        <v>79</v>
      </c>
      <c r="I11" s="66" t="s">
        <v>80</v>
      </c>
      <c r="J11" s="67" t="s">
        <v>17</v>
      </c>
      <c r="K11" s="67" t="s">
        <v>17</v>
      </c>
      <c r="L11" s="67" t="s">
        <v>25</v>
      </c>
      <c r="M11" s="67" t="s">
        <v>25</v>
      </c>
      <c r="N11" s="68" t="s">
        <v>81</v>
      </c>
      <c r="O11" s="68" t="s">
        <v>82</v>
      </c>
      <c r="P11" s="68" t="s">
        <v>83</v>
      </c>
      <c r="Q11" s="67" t="s">
        <v>17</v>
      </c>
      <c r="R11" s="69" t="s">
        <v>25</v>
      </c>
    </row>
    <row r="12" spans="1:18" ht="13.5" customHeight="1">
      <c r="A12" s="70"/>
      <c r="B12" s="71"/>
      <c r="C12" s="72"/>
      <c r="D12" s="73"/>
      <c r="E12" s="74"/>
      <c r="F12" s="74"/>
      <c r="G12" s="75"/>
      <c r="H12" s="75"/>
      <c r="I12" s="76"/>
      <c r="J12" s="77" t="s">
        <v>73</v>
      </c>
      <c r="K12" s="77" t="s">
        <v>73</v>
      </c>
      <c r="L12" s="77" t="s">
        <v>73</v>
      </c>
      <c r="M12" s="77" t="s">
        <v>73</v>
      </c>
      <c r="N12" s="78"/>
      <c r="O12" s="78"/>
      <c r="P12" s="78"/>
      <c r="Q12" s="77" t="s">
        <v>74</v>
      </c>
      <c r="R12" s="79" t="s">
        <v>74</v>
      </c>
    </row>
    <row r="13" spans="1:18" ht="13.5" customHeight="1">
      <c r="A13" s="20"/>
      <c r="B13" s="80"/>
      <c r="C13" s="81"/>
      <c r="D13" s="82"/>
      <c r="E13" s="83"/>
      <c r="F13" s="83"/>
      <c r="G13" s="84"/>
      <c r="H13" s="84"/>
      <c r="I13" s="85"/>
      <c r="J13" s="86"/>
      <c r="K13" s="86"/>
      <c r="L13" s="87"/>
      <c r="M13" s="214"/>
      <c r="N13" s="88"/>
      <c r="O13" s="88"/>
      <c r="P13" s="88"/>
      <c r="Q13" s="89"/>
      <c r="R13" s="90"/>
    </row>
    <row r="14" spans="1:18" s="2" customFormat="1" ht="13.5" customHeight="1">
      <c r="A14" s="21" t="s">
        <v>9</v>
      </c>
      <c r="B14" s="3" t="s">
        <v>134</v>
      </c>
      <c r="C14" s="4" t="s">
        <v>154</v>
      </c>
      <c r="D14" s="5" t="s">
        <v>69</v>
      </c>
      <c r="E14" s="6" t="s">
        <v>6</v>
      </c>
      <c r="F14" s="6">
        <v>24</v>
      </c>
      <c r="G14" s="223">
        <v>96.7</v>
      </c>
      <c r="H14" s="224">
        <v>111.58</v>
      </c>
      <c r="I14" s="9">
        <f>'[2]Rabaty a obchodné podmienky'!$D$7</f>
        <v>0</v>
      </c>
      <c r="J14" s="10"/>
      <c r="K14" s="10"/>
      <c r="L14" s="11"/>
      <c r="M14" s="11"/>
      <c r="N14" s="13"/>
      <c r="O14" s="13"/>
      <c r="P14" s="13"/>
      <c r="Q14" s="14"/>
      <c r="R14" s="19"/>
    </row>
    <row r="15" spans="1:18" s="2" customFormat="1" ht="13.5" customHeight="1">
      <c r="A15" s="20"/>
      <c r="B15" s="3"/>
      <c r="C15" s="4"/>
      <c r="D15" s="5"/>
      <c r="E15" s="6"/>
      <c r="F15" s="6"/>
      <c r="G15" s="12"/>
      <c r="H15" s="8"/>
      <c r="I15" s="9"/>
      <c r="J15" s="10"/>
      <c r="K15" s="48"/>
      <c r="L15" s="11"/>
      <c r="M15" s="11"/>
      <c r="N15" s="13"/>
      <c r="O15" s="13"/>
      <c r="P15" s="13"/>
      <c r="Q15" s="14"/>
      <c r="R15" s="19"/>
    </row>
    <row r="16" spans="1:18" s="2" customFormat="1" ht="13.5" customHeight="1">
      <c r="A16" s="21" t="s">
        <v>10</v>
      </c>
      <c r="B16" s="3" t="s">
        <v>117</v>
      </c>
      <c r="C16" s="4" t="s">
        <v>118</v>
      </c>
      <c r="D16" s="5" t="s">
        <v>102</v>
      </c>
      <c r="E16" s="6" t="s">
        <v>6</v>
      </c>
      <c r="F16" s="6">
        <v>24</v>
      </c>
      <c r="G16" s="228">
        <v>0.72</v>
      </c>
      <c r="H16" s="224">
        <v>0.864</v>
      </c>
      <c r="I16" s="9">
        <f>'[2]Rabaty a obchodné podmienky'!$D$9</f>
        <v>0</v>
      </c>
      <c r="J16" s="10"/>
      <c r="K16" s="10"/>
      <c r="L16" s="11"/>
      <c r="M16" s="11"/>
      <c r="N16" s="13"/>
      <c r="O16" s="13"/>
      <c r="P16" s="13"/>
      <c r="Q16" s="14"/>
      <c r="R16" s="19"/>
    </row>
    <row r="17" spans="1:18" s="2" customFormat="1" ht="13.5" customHeight="1">
      <c r="A17" s="20"/>
      <c r="B17" s="3"/>
      <c r="C17" s="4"/>
      <c r="D17" s="5"/>
      <c r="E17" s="6"/>
      <c r="F17" s="6"/>
      <c r="G17" s="12"/>
      <c r="H17" s="8"/>
      <c r="I17" s="9"/>
      <c r="J17" s="10"/>
      <c r="K17" s="48"/>
      <c r="L17" s="11"/>
      <c r="M17" s="11"/>
      <c r="N17" s="13"/>
      <c r="O17" s="13"/>
      <c r="P17" s="13"/>
      <c r="Q17" s="14"/>
      <c r="R17" s="19"/>
    </row>
    <row r="18" spans="1:18" s="2" customFormat="1" ht="13.5" customHeight="1">
      <c r="A18" s="21" t="s">
        <v>57</v>
      </c>
      <c r="B18" s="3" t="s">
        <v>100</v>
      </c>
      <c r="C18" s="4" t="s">
        <v>101</v>
      </c>
      <c r="D18" s="5" t="s">
        <v>90</v>
      </c>
      <c r="E18" s="6" t="s">
        <v>6</v>
      </c>
      <c r="F18" s="6">
        <v>10</v>
      </c>
      <c r="G18" s="228">
        <v>0.32</v>
      </c>
      <c r="H18" s="224">
        <v>0.384</v>
      </c>
      <c r="I18" s="9">
        <f>'[2]Rabaty a obchodné podmienky'!$D$18</f>
        <v>0</v>
      </c>
      <c r="J18" s="10"/>
      <c r="K18" s="10"/>
      <c r="L18" s="11"/>
      <c r="M18" s="11"/>
      <c r="N18" s="13"/>
      <c r="O18" s="13"/>
      <c r="P18" s="13"/>
      <c r="Q18" s="14"/>
      <c r="R18" s="19"/>
    </row>
    <row r="19" spans="1:18" ht="13.5" customHeight="1" thickBot="1">
      <c r="A19" s="91"/>
      <c r="B19" s="92"/>
      <c r="C19" s="93"/>
      <c r="D19" s="94"/>
      <c r="E19" s="95"/>
      <c r="F19" s="95"/>
      <c r="G19" s="96"/>
      <c r="H19" s="96"/>
      <c r="I19" s="97"/>
      <c r="J19" s="98"/>
      <c r="K19" s="98"/>
      <c r="L19" s="98"/>
      <c r="M19" s="98"/>
      <c r="N19" s="99"/>
      <c r="O19" s="99"/>
      <c r="P19" s="99"/>
      <c r="Q19" s="98"/>
      <c r="R19" s="100"/>
    </row>
    <row r="20" spans="1:4" ht="13.5" customHeight="1">
      <c r="A20" s="101"/>
      <c r="B20" s="102"/>
      <c r="C20" s="103"/>
      <c r="D20" s="104"/>
    </row>
    <row r="21" spans="1:18" ht="13.5" customHeight="1" thickBot="1">
      <c r="A21" s="22"/>
      <c r="B21" s="23"/>
      <c r="C21" s="24" t="str">
        <f>C10</f>
        <v>Postrekovače a príslušenstvo</v>
      </c>
      <c r="D21" s="25"/>
      <c r="E21" s="26" t="s">
        <v>26</v>
      </c>
      <c r="F21" s="27"/>
      <c r="G21" s="28"/>
      <c r="H21" s="28"/>
      <c r="I21" s="29"/>
      <c r="J21" s="30"/>
      <c r="K21" s="30"/>
      <c r="L21" s="31">
        <f>SUM(L13:L19)</f>
        <v>0</v>
      </c>
      <c r="M21" s="31">
        <f>SUM(M13:M19)</f>
        <v>0</v>
      </c>
      <c r="N21" s="32"/>
      <c r="O21" s="32"/>
      <c r="P21" s="32"/>
      <c r="Q21" s="31"/>
      <c r="R21" s="31">
        <f>SUM(R13:R19)</f>
        <v>0</v>
      </c>
    </row>
    <row r="22" spans="1:4" ht="13.5" customHeight="1" thickTop="1">
      <c r="A22" s="101"/>
      <c r="B22" s="102"/>
      <c r="C22" s="103"/>
      <c r="D22" s="104"/>
    </row>
    <row r="23" spans="1:18" s="59" customFormat="1" ht="13.5" customHeight="1" thickBot="1">
      <c r="A23" s="219" t="s">
        <v>1</v>
      </c>
      <c r="B23" s="17"/>
      <c r="C23" s="18" t="s">
        <v>46</v>
      </c>
      <c r="D23" s="52"/>
      <c r="E23" s="53"/>
      <c r="F23" s="53"/>
      <c r="G23" s="54"/>
      <c r="H23" s="54"/>
      <c r="I23" s="55"/>
      <c r="J23" s="56"/>
      <c r="K23" s="56"/>
      <c r="L23" s="57"/>
      <c r="M23" s="57"/>
      <c r="N23" s="58"/>
      <c r="O23" s="58"/>
      <c r="P23" s="58"/>
      <c r="Q23" s="56"/>
      <c r="R23" s="57"/>
    </row>
    <row r="24" spans="1:18" ht="13.5" customHeight="1">
      <c r="A24" s="60" t="s">
        <v>70</v>
      </c>
      <c r="B24" s="61" t="s">
        <v>76</v>
      </c>
      <c r="C24" s="62" t="s">
        <v>71</v>
      </c>
      <c r="D24" s="63" t="s">
        <v>77</v>
      </c>
      <c r="E24" s="64" t="s">
        <v>72</v>
      </c>
      <c r="F24" s="64" t="s">
        <v>16</v>
      </c>
      <c r="G24" s="65" t="s">
        <v>78</v>
      </c>
      <c r="H24" s="65" t="s">
        <v>79</v>
      </c>
      <c r="I24" s="66" t="s">
        <v>80</v>
      </c>
      <c r="J24" s="67" t="s">
        <v>17</v>
      </c>
      <c r="K24" s="67" t="s">
        <v>17</v>
      </c>
      <c r="L24" s="67" t="s">
        <v>25</v>
      </c>
      <c r="M24" s="67" t="s">
        <v>25</v>
      </c>
      <c r="N24" s="68" t="s">
        <v>81</v>
      </c>
      <c r="O24" s="68" t="s">
        <v>82</v>
      </c>
      <c r="P24" s="68" t="s">
        <v>83</v>
      </c>
      <c r="Q24" s="67" t="s">
        <v>17</v>
      </c>
      <c r="R24" s="69" t="s">
        <v>25</v>
      </c>
    </row>
    <row r="25" spans="1:18" ht="13.5" customHeight="1">
      <c r="A25" s="70"/>
      <c r="B25" s="71"/>
      <c r="C25" s="72"/>
      <c r="D25" s="73"/>
      <c r="E25" s="74"/>
      <c r="F25" s="74"/>
      <c r="G25" s="75"/>
      <c r="H25" s="75"/>
      <c r="I25" s="76"/>
      <c r="J25" s="77" t="s">
        <v>73</v>
      </c>
      <c r="K25" s="77" t="s">
        <v>73</v>
      </c>
      <c r="L25" s="77" t="s">
        <v>73</v>
      </c>
      <c r="M25" s="77" t="s">
        <v>73</v>
      </c>
      <c r="N25" s="78"/>
      <c r="O25" s="78"/>
      <c r="P25" s="78"/>
      <c r="Q25" s="77" t="s">
        <v>74</v>
      </c>
      <c r="R25" s="79" t="s">
        <v>74</v>
      </c>
    </row>
    <row r="26" spans="1:18" ht="13.5" customHeight="1">
      <c r="A26" s="20"/>
      <c r="B26" s="80"/>
      <c r="C26" s="81"/>
      <c r="D26" s="82"/>
      <c r="E26" s="83"/>
      <c r="F26" s="83"/>
      <c r="G26" s="84"/>
      <c r="H26" s="84"/>
      <c r="I26" s="85"/>
      <c r="J26" s="86"/>
      <c r="K26" s="86"/>
      <c r="L26" s="87"/>
      <c r="M26" s="214"/>
      <c r="N26" s="88"/>
      <c r="O26" s="88"/>
      <c r="P26" s="88"/>
      <c r="Q26" s="89"/>
      <c r="R26" s="90"/>
    </row>
    <row r="27" spans="1:18" s="2" customFormat="1" ht="13.5" customHeight="1">
      <c r="A27" s="220" t="s">
        <v>44</v>
      </c>
      <c r="B27" s="3" t="s">
        <v>155</v>
      </c>
      <c r="C27" s="4" t="s">
        <v>156</v>
      </c>
      <c r="D27" s="5" t="s">
        <v>69</v>
      </c>
      <c r="E27" s="6" t="s">
        <v>6</v>
      </c>
      <c r="F27" s="6">
        <v>1</v>
      </c>
      <c r="G27" s="223">
        <v>411.09</v>
      </c>
      <c r="H27" s="224">
        <v>493.31</v>
      </c>
      <c r="I27" s="9">
        <f>'[2]Rabaty a obchodné podmienky'!$D$7</f>
        <v>0</v>
      </c>
      <c r="J27" s="10"/>
      <c r="K27" s="10"/>
      <c r="L27" s="11"/>
      <c r="M27" s="11"/>
      <c r="N27" s="13"/>
      <c r="O27" s="13"/>
      <c r="P27" s="13"/>
      <c r="Q27" s="14"/>
      <c r="R27" s="19"/>
    </row>
    <row r="28" spans="1:19" s="1" customFormat="1" ht="13.5" customHeight="1">
      <c r="A28" s="220"/>
      <c r="B28" s="3"/>
      <c r="C28" s="4"/>
      <c r="D28" s="5"/>
      <c r="E28" s="6"/>
      <c r="F28" s="6"/>
      <c r="G28" s="7"/>
      <c r="H28" s="8"/>
      <c r="I28" s="9"/>
      <c r="J28" s="10"/>
      <c r="K28" s="10"/>
      <c r="L28" s="11"/>
      <c r="M28" s="11"/>
      <c r="N28" s="13"/>
      <c r="O28" s="13"/>
      <c r="P28" s="13"/>
      <c r="Q28" s="14"/>
      <c r="R28" s="19"/>
      <c r="S28" s="198"/>
    </row>
    <row r="29" spans="1:18" s="2" customFormat="1" ht="13.5" customHeight="1">
      <c r="A29" s="220" t="s">
        <v>23</v>
      </c>
      <c r="B29" s="3" t="s">
        <v>157</v>
      </c>
      <c r="C29" s="4" t="s">
        <v>158</v>
      </c>
      <c r="D29" s="5" t="s">
        <v>69</v>
      </c>
      <c r="E29" s="6" t="s">
        <v>6</v>
      </c>
      <c r="F29" s="6">
        <v>2</v>
      </c>
      <c r="G29" s="223">
        <v>166.38</v>
      </c>
      <c r="H29" s="224">
        <v>188.36</v>
      </c>
      <c r="I29" s="9">
        <f>'[2]Rabaty a obchodné podmienky'!$D$7</f>
        <v>0</v>
      </c>
      <c r="J29" s="10"/>
      <c r="K29" s="10"/>
      <c r="L29" s="11"/>
      <c r="M29" s="11"/>
      <c r="N29" s="13"/>
      <c r="O29" s="13"/>
      <c r="P29" s="13"/>
      <c r="Q29" s="14"/>
      <c r="R29" s="19"/>
    </row>
    <row r="30" spans="1:18" s="2" customFormat="1" ht="13.5" customHeight="1">
      <c r="A30" s="220"/>
      <c r="B30" s="3"/>
      <c r="C30" s="4"/>
      <c r="D30" s="5"/>
      <c r="E30" s="6"/>
      <c r="F30" s="6"/>
      <c r="G30" s="12"/>
      <c r="H30" s="8"/>
      <c r="I30" s="9"/>
      <c r="J30" s="10"/>
      <c r="K30" s="10"/>
      <c r="L30" s="11"/>
      <c r="M30" s="11"/>
      <c r="N30" s="13"/>
      <c r="O30" s="13"/>
      <c r="P30" s="13"/>
      <c r="Q30" s="14"/>
      <c r="R30" s="19"/>
    </row>
    <row r="31" spans="1:18" s="2" customFormat="1" ht="13.5" customHeight="1">
      <c r="A31" s="220" t="s">
        <v>24</v>
      </c>
      <c r="B31" s="3" t="s">
        <v>119</v>
      </c>
      <c r="C31" s="4" t="s">
        <v>120</v>
      </c>
      <c r="D31" s="5" t="s">
        <v>69</v>
      </c>
      <c r="E31" s="6" t="s">
        <v>6</v>
      </c>
      <c r="F31" s="6">
        <v>1</v>
      </c>
      <c r="G31" s="223">
        <v>137.8</v>
      </c>
      <c r="H31" s="224">
        <v>150</v>
      </c>
      <c r="I31" s="9">
        <f>'[1]Rabaty a obchodné podmienky'!$D$7</f>
        <v>0</v>
      </c>
      <c r="J31" s="10"/>
      <c r="K31" s="10"/>
      <c r="L31" s="11"/>
      <c r="M31" s="11"/>
      <c r="N31" s="13"/>
      <c r="O31" s="13"/>
      <c r="P31" s="13"/>
      <c r="Q31" s="14"/>
      <c r="R31" s="19"/>
    </row>
    <row r="32" spans="1:18" s="2" customFormat="1" ht="13.5" customHeight="1">
      <c r="A32" s="220"/>
      <c r="B32" s="3"/>
      <c r="C32" s="4"/>
      <c r="D32" s="5"/>
      <c r="E32" s="6"/>
      <c r="F32" s="6"/>
      <c r="G32" s="12"/>
      <c r="H32" s="8"/>
      <c r="I32" s="9"/>
      <c r="J32" s="10"/>
      <c r="K32" s="10"/>
      <c r="L32" s="11"/>
      <c r="M32" s="11"/>
      <c r="N32" s="13"/>
      <c r="O32" s="13"/>
      <c r="P32" s="13"/>
      <c r="Q32" s="14"/>
      <c r="R32" s="19"/>
    </row>
    <row r="33" spans="1:19" s="1" customFormat="1" ht="13.5" customHeight="1">
      <c r="A33" s="220" t="s">
        <v>33</v>
      </c>
      <c r="B33" s="3"/>
      <c r="C33" s="4" t="s">
        <v>50</v>
      </c>
      <c r="D33" s="5"/>
      <c r="E33" s="6" t="s">
        <v>51</v>
      </c>
      <c r="F33" s="6">
        <v>1</v>
      </c>
      <c r="G33" s="7"/>
      <c r="H33" s="8"/>
      <c r="I33" s="9"/>
      <c r="J33" s="10"/>
      <c r="K33" s="10"/>
      <c r="L33" s="11"/>
      <c r="M33" s="11"/>
      <c r="N33" s="13"/>
      <c r="O33" s="13"/>
      <c r="P33" s="13"/>
      <c r="Q33" s="14"/>
      <c r="R33" s="19"/>
      <c r="S33" s="198"/>
    </row>
    <row r="34" spans="1:18" s="2" customFormat="1" ht="13.5" customHeight="1">
      <c r="A34" s="220"/>
      <c r="B34" s="3"/>
      <c r="C34" s="4"/>
      <c r="D34" s="5"/>
      <c r="E34" s="6"/>
      <c r="F34" s="6"/>
      <c r="G34" s="12"/>
      <c r="H34" s="8"/>
      <c r="I34" s="9"/>
      <c r="J34" s="10"/>
      <c r="K34" s="10"/>
      <c r="L34" s="11"/>
      <c r="M34" s="11"/>
      <c r="N34" s="13"/>
      <c r="O34" s="13"/>
      <c r="P34" s="13"/>
      <c r="Q34" s="14"/>
      <c r="R34" s="19"/>
    </row>
    <row r="35" spans="1:18" s="2" customFormat="1" ht="13.5" customHeight="1">
      <c r="A35" s="220" t="s">
        <v>35</v>
      </c>
      <c r="B35" s="3" t="s">
        <v>159</v>
      </c>
      <c r="C35" s="4" t="s">
        <v>160</v>
      </c>
      <c r="D35" s="5" t="s">
        <v>161</v>
      </c>
      <c r="E35" s="6" t="s">
        <v>8</v>
      </c>
      <c r="F35" s="6">
        <v>400</v>
      </c>
      <c r="G35" s="228">
        <v>0.92</v>
      </c>
      <c r="H35" s="224">
        <v>109.824</v>
      </c>
      <c r="I35" s="9">
        <f>'[2]Rabaty a obchodné podmienky'!$D$19</f>
        <v>0</v>
      </c>
      <c r="J35" s="10"/>
      <c r="K35" s="10"/>
      <c r="L35" s="11"/>
      <c r="M35" s="11"/>
      <c r="N35" s="13"/>
      <c r="O35" s="13"/>
      <c r="P35" s="13"/>
      <c r="Q35" s="14"/>
      <c r="R35" s="19"/>
    </row>
    <row r="36" spans="1:18" s="2" customFormat="1" ht="13.5" customHeight="1">
      <c r="A36" s="220"/>
      <c r="B36" s="3"/>
      <c r="C36" s="4"/>
      <c r="D36" s="5"/>
      <c r="E36" s="6"/>
      <c r="F36" s="6"/>
      <c r="G36" s="12"/>
      <c r="H36" s="8"/>
      <c r="I36" s="9"/>
      <c r="J36" s="10"/>
      <c r="K36" s="10"/>
      <c r="L36" s="11"/>
      <c r="M36" s="11"/>
      <c r="N36" s="13"/>
      <c r="O36" s="13"/>
      <c r="P36" s="13"/>
      <c r="Q36" s="14"/>
      <c r="R36" s="19"/>
    </row>
    <row r="37" spans="1:18" s="2" customFormat="1" ht="13.5" customHeight="1">
      <c r="A37" s="220" t="s">
        <v>36</v>
      </c>
      <c r="B37" s="3" t="s">
        <v>107</v>
      </c>
      <c r="C37" s="4" t="s">
        <v>108</v>
      </c>
      <c r="D37" s="5" t="s">
        <v>69</v>
      </c>
      <c r="E37" s="6" t="s">
        <v>6</v>
      </c>
      <c r="F37" s="6">
        <v>25</v>
      </c>
      <c r="G37" s="12">
        <v>1.5</v>
      </c>
      <c r="H37" s="8">
        <v>1.7999999999999998</v>
      </c>
      <c r="I37" s="9"/>
      <c r="J37" s="10"/>
      <c r="K37" s="10"/>
      <c r="L37" s="11"/>
      <c r="M37" s="11"/>
      <c r="N37" s="13"/>
      <c r="O37" s="13"/>
      <c r="P37" s="13"/>
      <c r="Q37" s="14"/>
      <c r="R37" s="19"/>
    </row>
    <row r="38" spans="1:19" s="1" customFormat="1" ht="13.5" customHeight="1">
      <c r="A38" s="220"/>
      <c r="B38" s="3"/>
      <c r="C38" s="4"/>
      <c r="D38" s="5"/>
      <c r="E38" s="6"/>
      <c r="F38" s="6"/>
      <c r="G38" s="7"/>
      <c r="H38" s="8"/>
      <c r="I38" s="9"/>
      <c r="J38" s="10"/>
      <c r="K38" s="48"/>
      <c r="L38" s="11"/>
      <c r="M38" s="11"/>
      <c r="N38" s="13"/>
      <c r="O38" s="13"/>
      <c r="P38" s="13"/>
      <c r="Q38" s="14"/>
      <c r="R38" s="19"/>
      <c r="S38" s="198"/>
    </row>
    <row r="39" spans="1:18" s="2" customFormat="1" ht="13.5" customHeight="1">
      <c r="A39" s="220" t="s">
        <v>37</v>
      </c>
      <c r="B39" s="3" t="s">
        <v>109</v>
      </c>
      <c r="C39" s="4" t="s">
        <v>27</v>
      </c>
      <c r="D39" s="5" t="s">
        <v>69</v>
      </c>
      <c r="E39" s="6" t="s">
        <v>6</v>
      </c>
      <c r="F39" s="6">
        <v>6</v>
      </c>
      <c r="G39" s="7">
        <v>2.51</v>
      </c>
      <c r="H39" s="8">
        <v>3.01</v>
      </c>
      <c r="I39" s="9"/>
      <c r="J39" s="10"/>
      <c r="K39" s="10"/>
      <c r="L39" s="11"/>
      <c r="M39" s="11"/>
      <c r="N39" s="13"/>
      <c r="O39" s="13"/>
      <c r="P39" s="13"/>
      <c r="Q39" s="14"/>
      <c r="R39" s="19"/>
    </row>
    <row r="40" spans="1:18" ht="13.5" customHeight="1" thickBot="1">
      <c r="A40" s="91"/>
      <c r="B40" s="92"/>
      <c r="C40" s="113"/>
      <c r="D40" s="114"/>
      <c r="E40" s="95"/>
      <c r="F40" s="95"/>
      <c r="G40" s="96"/>
      <c r="H40" s="96"/>
      <c r="I40" s="97"/>
      <c r="J40" s="98"/>
      <c r="K40" s="98"/>
      <c r="L40" s="98"/>
      <c r="M40" s="98"/>
      <c r="N40" s="99"/>
      <c r="O40" s="99"/>
      <c r="P40" s="99"/>
      <c r="Q40" s="98"/>
      <c r="R40" s="100"/>
    </row>
    <row r="41" spans="1:18" ht="13.5" customHeight="1">
      <c r="A41" s="115"/>
      <c r="B41" s="112"/>
      <c r="C41" s="116"/>
      <c r="D41" s="117"/>
      <c r="E41" s="45"/>
      <c r="F41" s="45"/>
      <c r="G41" s="46"/>
      <c r="H41" s="46"/>
      <c r="I41" s="47"/>
      <c r="J41" s="48"/>
      <c r="K41" s="48"/>
      <c r="L41" s="48"/>
      <c r="M41" s="48"/>
      <c r="N41" s="49"/>
      <c r="O41" s="49"/>
      <c r="P41" s="49"/>
      <c r="Q41" s="48"/>
      <c r="R41" s="48"/>
    </row>
    <row r="42" spans="1:18" ht="13.5" customHeight="1" thickBot="1">
      <c r="A42" s="22"/>
      <c r="B42" s="23"/>
      <c r="C42" s="118" t="str">
        <f>C23</f>
        <v>Ovládací systém</v>
      </c>
      <c r="D42" s="119"/>
      <c r="E42" s="26" t="s">
        <v>26</v>
      </c>
      <c r="F42" s="27"/>
      <c r="G42" s="28"/>
      <c r="H42" s="28"/>
      <c r="I42" s="29"/>
      <c r="J42" s="30"/>
      <c r="K42" s="30"/>
      <c r="L42" s="31">
        <f>SUM(L26:L40)</f>
        <v>0</v>
      </c>
      <c r="M42" s="31">
        <f>SUM(M26:M40)</f>
        <v>0</v>
      </c>
      <c r="N42" s="31">
        <f>SUM(N26:N40)</f>
        <v>0</v>
      </c>
      <c r="O42" s="31">
        <f>SUM(O26:O40)</f>
        <v>0</v>
      </c>
      <c r="P42" s="31">
        <f>SUM(P26:P40)</f>
        <v>0</v>
      </c>
      <c r="Q42" s="31"/>
      <c r="R42" s="31">
        <f>SUM(R26:R40)</f>
        <v>0</v>
      </c>
    </row>
    <row r="43" spans="1:18" ht="13.5" customHeight="1" thickTop="1">
      <c r="A43" s="115"/>
      <c r="B43" s="112"/>
      <c r="C43" s="2"/>
      <c r="D43" s="40"/>
      <c r="E43" s="45"/>
      <c r="F43" s="45"/>
      <c r="G43" s="46"/>
      <c r="H43" s="46"/>
      <c r="I43" s="47"/>
      <c r="J43" s="48"/>
      <c r="K43" s="48"/>
      <c r="L43" s="50"/>
      <c r="M43" s="50"/>
      <c r="N43" s="51"/>
      <c r="O43" s="51"/>
      <c r="P43" s="51"/>
      <c r="Q43" s="48"/>
      <c r="R43" s="50"/>
    </row>
    <row r="44" spans="1:18" s="59" customFormat="1" ht="13.5" customHeight="1" thickBot="1">
      <c r="A44" s="219" t="s">
        <v>2</v>
      </c>
      <c r="B44" s="17"/>
      <c r="C44" s="18" t="s">
        <v>87</v>
      </c>
      <c r="D44" s="52"/>
      <c r="E44" s="53"/>
      <c r="F44" s="53"/>
      <c r="G44" s="54"/>
      <c r="H44" s="54"/>
      <c r="I44" s="55"/>
      <c r="J44" s="56"/>
      <c r="K44" s="56"/>
      <c r="L44" s="57"/>
      <c r="M44" s="57"/>
      <c r="N44" s="58"/>
      <c r="O44" s="58"/>
      <c r="P44" s="58"/>
      <c r="Q44" s="56"/>
      <c r="R44" s="57"/>
    </row>
    <row r="45" spans="1:18" ht="13.5" customHeight="1">
      <c r="A45" s="60" t="s">
        <v>70</v>
      </c>
      <c r="B45" s="61" t="s">
        <v>76</v>
      </c>
      <c r="C45" s="62" t="s">
        <v>71</v>
      </c>
      <c r="D45" s="63" t="s">
        <v>77</v>
      </c>
      <c r="E45" s="64" t="s">
        <v>72</v>
      </c>
      <c r="F45" s="64" t="s">
        <v>16</v>
      </c>
      <c r="G45" s="65" t="s">
        <v>78</v>
      </c>
      <c r="H45" s="65" t="s">
        <v>79</v>
      </c>
      <c r="I45" s="66" t="s">
        <v>80</v>
      </c>
      <c r="J45" s="67" t="s">
        <v>17</v>
      </c>
      <c r="K45" s="67" t="s">
        <v>17</v>
      </c>
      <c r="L45" s="67" t="s">
        <v>25</v>
      </c>
      <c r="M45" s="67" t="s">
        <v>25</v>
      </c>
      <c r="N45" s="68" t="s">
        <v>81</v>
      </c>
      <c r="O45" s="68" t="s">
        <v>82</v>
      </c>
      <c r="P45" s="68" t="s">
        <v>83</v>
      </c>
      <c r="Q45" s="67" t="s">
        <v>17</v>
      </c>
      <c r="R45" s="69" t="s">
        <v>25</v>
      </c>
    </row>
    <row r="46" spans="1:18" ht="13.5" customHeight="1">
      <c r="A46" s="70"/>
      <c r="B46" s="71"/>
      <c r="C46" s="72"/>
      <c r="D46" s="73"/>
      <c r="E46" s="74"/>
      <c r="F46" s="74"/>
      <c r="G46" s="75"/>
      <c r="H46" s="75"/>
      <c r="I46" s="76"/>
      <c r="J46" s="77" t="s">
        <v>73</v>
      </c>
      <c r="K46" s="77" t="s">
        <v>73</v>
      </c>
      <c r="L46" s="77" t="s">
        <v>73</v>
      </c>
      <c r="M46" s="77" t="s">
        <v>73</v>
      </c>
      <c r="N46" s="78"/>
      <c r="O46" s="78"/>
      <c r="P46" s="78"/>
      <c r="Q46" s="77" t="s">
        <v>74</v>
      </c>
      <c r="R46" s="79" t="s">
        <v>74</v>
      </c>
    </row>
    <row r="47" spans="1:18" ht="13.5" customHeight="1">
      <c r="A47" s="20"/>
      <c r="B47" s="80"/>
      <c r="C47" s="81"/>
      <c r="D47" s="82"/>
      <c r="E47" s="83"/>
      <c r="F47" s="83"/>
      <c r="G47" s="84"/>
      <c r="H47" s="84"/>
      <c r="I47" s="85"/>
      <c r="J47" s="86"/>
      <c r="K47" s="86"/>
      <c r="L47" s="87"/>
      <c r="M47" s="214"/>
      <c r="N47" s="88"/>
      <c r="O47" s="88"/>
      <c r="P47" s="88"/>
      <c r="Q47" s="89"/>
      <c r="R47" s="90"/>
    </row>
    <row r="48" spans="1:19" s="217" customFormat="1" ht="13.5" customHeight="1">
      <c r="A48" s="220" t="s">
        <v>58</v>
      </c>
      <c r="B48" s="3">
        <v>703862</v>
      </c>
      <c r="C48" s="4" t="s">
        <v>106</v>
      </c>
      <c r="D48" s="5" t="s">
        <v>105</v>
      </c>
      <c r="E48" s="6" t="s">
        <v>8</v>
      </c>
      <c r="F48" s="6">
        <v>200</v>
      </c>
      <c r="G48" s="12">
        <v>1.34</v>
      </c>
      <c r="H48" s="8">
        <v>1.61</v>
      </c>
      <c r="I48" s="9">
        <v>0</v>
      </c>
      <c r="J48" s="10"/>
      <c r="K48" s="10"/>
      <c r="L48" s="11"/>
      <c r="M48" s="11"/>
      <c r="N48" s="13"/>
      <c r="O48" s="13"/>
      <c r="P48" s="13"/>
      <c r="Q48" s="14"/>
      <c r="R48" s="19"/>
      <c r="S48" s="216"/>
    </row>
    <row r="49" spans="1:18" s="2" customFormat="1" ht="13.5" customHeight="1">
      <c r="A49" s="220"/>
      <c r="B49" s="3"/>
      <c r="C49" s="4"/>
      <c r="D49" s="5"/>
      <c r="E49" s="6"/>
      <c r="F49" s="6"/>
      <c r="G49" s="12"/>
      <c r="H49" s="8"/>
      <c r="I49" s="9"/>
      <c r="J49" s="10"/>
      <c r="K49" s="10"/>
      <c r="L49" s="11"/>
      <c r="M49" s="11"/>
      <c r="N49" s="13"/>
      <c r="O49" s="13"/>
      <c r="P49" s="13"/>
      <c r="Q49" s="14"/>
      <c r="R49" s="19"/>
    </row>
    <row r="50" spans="1:19" s="217" customFormat="1" ht="13.5" customHeight="1">
      <c r="A50" s="220" t="s">
        <v>59</v>
      </c>
      <c r="B50" s="3">
        <v>703803</v>
      </c>
      <c r="C50" s="4" t="s">
        <v>152</v>
      </c>
      <c r="D50" s="5" t="s">
        <v>105</v>
      </c>
      <c r="E50" s="6" t="s">
        <v>8</v>
      </c>
      <c r="F50" s="6">
        <v>900</v>
      </c>
      <c r="G50" s="228">
        <v>1.23</v>
      </c>
      <c r="H50" s="224">
        <v>1.48</v>
      </c>
      <c r="I50" s="9">
        <f>'[1]Rabaty a obchodné podmienky'!$D$10</f>
        <v>0</v>
      </c>
      <c r="J50" s="10"/>
      <c r="K50" s="10"/>
      <c r="L50" s="11"/>
      <c r="M50" s="11"/>
      <c r="N50" s="13"/>
      <c r="O50" s="13"/>
      <c r="P50" s="13"/>
      <c r="Q50" s="14"/>
      <c r="R50" s="19"/>
      <c r="S50" s="216"/>
    </row>
    <row r="51" spans="1:18" s="2" customFormat="1" ht="13.5" customHeight="1">
      <c r="A51" s="220"/>
      <c r="B51" s="3"/>
      <c r="C51" s="4"/>
      <c r="D51" s="5"/>
      <c r="E51" s="6"/>
      <c r="F51" s="6"/>
      <c r="G51" s="12"/>
      <c r="H51" s="8"/>
      <c r="I51" s="9"/>
      <c r="J51" s="10"/>
      <c r="K51" s="10"/>
      <c r="L51" s="11"/>
      <c r="M51" s="11"/>
      <c r="N51" s="13"/>
      <c r="O51" s="13"/>
      <c r="P51" s="13"/>
      <c r="Q51" s="14"/>
      <c r="R51" s="19"/>
    </row>
    <row r="52" spans="1:18" s="2" customFormat="1" ht="13.5" customHeight="1">
      <c r="A52" s="220" t="s">
        <v>60</v>
      </c>
      <c r="B52" s="3" t="s">
        <v>124</v>
      </c>
      <c r="C52" s="4" t="s">
        <v>125</v>
      </c>
      <c r="D52" s="5" t="s">
        <v>102</v>
      </c>
      <c r="E52" s="6" t="s">
        <v>6</v>
      </c>
      <c r="F52" s="6">
        <v>7</v>
      </c>
      <c r="G52" s="12">
        <v>5.61</v>
      </c>
      <c r="H52" s="8">
        <v>6.732</v>
      </c>
      <c r="I52" s="9">
        <v>0</v>
      </c>
      <c r="J52" s="10"/>
      <c r="K52" s="10"/>
      <c r="L52" s="11"/>
      <c r="M52" s="11"/>
      <c r="N52" s="13"/>
      <c r="O52" s="13"/>
      <c r="P52" s="13"/>
      <c r="Q52" s="14"/>
      <c r="R52" s="19"/>
    </row>
    <row r="53" spans="1:18" s="2" customFormat="1" ht="13.5" customHeight="1">
      <c r="A53" s="220"/>
      <c r="B53" s="3"/>
      <c r="C53" s="4"/>
      <c r="D53" s="5"/>
      <c r="E53" s="6"/>
      <c r="F53" s="6"/>
      <c r="G53" s="12"/>
      <c r="H53" s="8"/>
      <c r="I53" s="9"/>
      <c r="J53" s="10"/>
      <c r="K53" s="10"/>
      <c r="L53" s="11"/>
      <c r="M53" s="11"/>
      <c r="N53" s="13"/>
      <c r="O53" s="13"/>
      <c r="P53" s="13"/>
      <c r="Q53" s="14"/>
      <c r="R53" s="19"/>
    </row>
    <row r="54" spans="1:18" s="2" customFormat="1" ht="13.5" customHeight="1">
      <c r="A54" s="220" t="s">
        <v>61</v>
      </c>
      <c r="B54" s="3" t="s">
        <v>128</v>
      </c>
      <c r="C54" s="4" t="s">
        <v>129</v>
      </c>
      <c r="D54" s="5" t="s">
        <v>102</v>
      </c>
      <c r="E54" s="6" t="s">
        <v>6</v>
      </c>
      <c r="F54" s="6">
        <v>24</v>
      </c>
      <c r="G54" s="12">
        <v>2.38</v>
      </c>
      <c r="H54" s="8">
        <v>2.856</v>
      </c>
      <c r="I54" s="9">
        <v>0</v>
      </c>
      <c r="J54" s="10"/>
      <c r="K54" s="10"/>
      <c r="L54" s="11"/>
      <c r="M54" s="11"/>
      <c r="N54" s="13"/>
      <c r="O54" s="13"/>
      <c r="P54" s="13"/>
      <c r="Q54" s="14"/>
      <c r="R54" s="19"/>
    </row>
    <row r="55" spans="1:18" s="2" customFormat="1" ht="13.5" customHeight="1">
      <c r="A55" s="220"/>
      <c r="B55" s="3"/>
      <c r="C55" s="4"/>
      <c r="D55" s="5"/>
      <c r="E55" s="6"/>
      <c r="F55" s="6"/>
      <c r="G55" s="12"/>
      <c r="H55" s="8"/>
      <c r="I55" s="9"/>
      <c r="J55" s="10"/>
      <c r="K55" s="10"/>
      <c r="L55" s="11"/>
      <c r="M55" s="11"/>
      <c r="N55" s="13"/>
      <c r="O55" s="13"/>
      <c r="P55" s="13"/>
      <c r="Q55" s="14"/>
      <c r="R55" s="19"/>
    </row>
    <row r="56" spans="1:173" s="222" customFormat="1" ht="13.5" customHeight="1">
      <c r="A56" s="220" t="s">
        <v>65</v>
      </c>
      <c r="B56" s="3" t="s">
        <v>130</v>
      </c>
      <c r="C56" s="4" t="s">
        <v>131</v>
      </c>
      <c r="D56" s="5" t="s">
        <v>102</v>
      </c>
      <c r="E56" s="6" t="s">
        <v>6</v>
      </c>
      <c r="F56" s="6">
        <v>4</v>
      </c>
      <c r="G56" s="12">
        <v>3.8</v>
      </c>
      <c r="H56" s="8">
        <v>2.808</v>
      </c>
      <c r="I56" s="9">
        <v>0</v>
      </c>
      <c r="J56" s="10"/>
      <c r="K56" s="10"/>
      <c r="L56" s="11"/>
      <c r="M56" s="11"/>
      <c r="N56" s="13"/>
      <c r="O56" s="13"/>
      <c r="P56" s="13"/>
      <c r="Q56" s="14"/>
      <c r="R56" s="19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</row>
    <row r="57" spans="1:19" s="217" customFormat="1" ht="13.5" customHeight="1">
      <c r="A57" s="220"/>
      <c r="B57" s="3"/>
      <c r="C57" s="4"/>
      <c r="D57" s="5"/>
      <c r="E57" s="6"/>
      <c r="F57" s="6"/>
      <c r="G57" s="12"/>
      <c r="H57" s="8"/>
      <c r="I57" s="9"/>
      <c r="J57" s="10"/>
      <c r="K57" s="10"/>
      <c r="L57" s="11"/>
      <c r="M57" s="11"/>
      <c r="N57" s="13"/>
      <c r="O57" s="13"/>
      <c r="P57" s="13"/>
      <c r="Q57" s="14"/>
      <c r="R57" s="19"/>
      <c r="S57" s="216"/>
    </row>
    <row r="58" spans="1:18" s="2" customFormat="1" ht="13.5" customHeight="1">
      <c r="A58" s="220" t="s">
        <v>153</v>
      </c>
      <c r="B58" s="3" t="s">
        <v>126</v>
      </c>
      <c r="C58" s="4" t="s">
        <v>127</v>
      </c>
      <c r="D58" s="5" t="s">
        <v>102</v>
      </c>
      <c r="E58" s="6" t="s">
        <v>6</v>
      </c>
      <c r="F58" s="6">
        <v>30</v>
      </c>
      <c r="G58" s="12">
        <v>2.54</v>
      </c>
      <c r="H58" s="8">
        <v>3.048</v>
      </c>
      <c r="I58" s="9">
        <v>0</v>
      </c>
      <c r="J58" s="10"/>
      <c r="K58" s="10"/>
      <c r="L58" s="11"/>
      <c r="M58" s="11"/>
      <c r="N58" s="13"/>
      <c r="O58" s="13"/>
      <c r="P58" s="13"/>
      <c r="Q58" s="14"/>
      <c r="R58" s="19"/>
    </row>
    <row r="59" spans="1:18" ht="13.5" customHeight="1" thickBot="1">
      <c r="A59" s="91"/>
      <c r="B59" s="92"/>
      <c r="C59" s="93"/>
      <c r="D59" s="94"/>
      <c r="E59" s="95"/>
      <c r="F59" s="120"/>
      <c r="G59" s="121"/>
      <c r="H59" s="121"/>
      <c r="I59" s="97"/>
      <c r="J59" s="98"/>
      <c r="K59" s="98"/>
      <c r="L59" s="98"/>
      <c r="M59" s="98"/>
      <c r="N59" s="99"/>
      <c r="O59" s="99"/>
      <c r="P59" s="99"/>
      <c r="Q59" s="98"/>
      <c r="R59" s="100"/>
    </row>
    <row r="60" spans="1:18" ht="13.5" customHeight="1">
      <c r="A60" s="101"/>
      <c r="B60" s="102"/>
      <c r="C60" s="122"/>
      <c r="D60" s="123"/>
      <c r="L60" s="108"/>
      <c r="M60" s="108"/>
      <c r="N60" s="109"/>
      <c r="O60" s="109"/>
      <c r="P60" s="109"/>
      <c r="R60" s="108"/>
    </row>
    <row r="61" spans="1:18" ht="13.5" customHeight="1" thickBot="1">
      <c r="A61" s="22"/>
      <c r="B61" s="23"/>
      <c r="C61" s="24" t="str">
        <f>C44</f>
        <v>Potrubie a tvarovky</v>
      </c>
      <c r="D61" s="25"/>
      <c r="E61" s="26" t="str">
        <f>E42</f>
        <v>CELKOM</v>
      </c>
      <c r="F61" s="27"/>
      <c r="G61" s="28"/>
      <c r="H61" s="28"/>
      <c r="I61" s="29"/>
      <c r="J61" s="30"/>
      <c r="K61" s="30"/>
      <c r="L61" s="31">
        <f>SUM(L47:L59)</f>
        <v>0</v>
      </c>
      <c r="M61" s="31">
        <f>SUM(M47:M59)</f>
        <v>0</v>
      </c>
      <c r="N61" s="31">
        <f>SUM(N47:N59)</f>
        <v>0</v>
      </c>
      <c r="O61" s="31">
        <f>SUM(O47:O59)</f>
        <v>0</v>
      </c>
      <c r="P61" s="31">
        <f>SUM(P47:P59)</f>
        <v>0</v>
      </c>
      <c r="Q61" s="31"/>
      <c r="R61" s="31">
        <f>SUM(R47:R59)</f>
        <v>0</v>
      </c>
    </row>
    <row r="62" spans="1:5" ht="13.5" customHeight="1" thickTop="1">
      <c r="A62" s="101"/>
      <c r="B62" s="102"/>
      <c r="C62" s="122"/>
      <c r="D62" s="123"/>
      <c r="E62" s="45"/>
    </row>
    <row r="63" spans="1:18" s="59" customFormat="1" ht="13.5" customHeight="1" thickBot="1">
      <c r="A63" s="219" t="s">
        <v>3</v>
      </c>
      <c r="B63" s="17"/>
      <c r="C63" s="18" t="s">
        <v>86</v>
      </c>
      <c r="D63" s="52"/>
      <c r="E63" s="53"/>
      <c r="F63" s="53"/>
      <c r="G63" s="54"/>
      <c r="H63" s="54"/>
      <c r="I63" s="55"/>
      <c r="J63" s="56"/>
      <c r="K63" s="56"/>
      <c r="L63" s="57"/>
      <c r="M63" s="57"/>
      <c r="N63" s="58"/>
      <c r="O63" s="58"/>
      <c r="P63" s="58"/>
      <c r="Q63" s="56"/>
      <c r="R63" s="57"/>
    </row>
    <row r="64" spans="1:18" ht="13.5" customHeight="1">
      <c r="A64" s="60" t="s">
        <v>70</v>
      </c>
      <c r="B64" s="61" t="s">
        <v>76</v>
      </c>
      <c r="C64" s="62" t="s">
        <v>71</v>
      </c>
      <c r="D64" s="63" t="s">
        <v>77</v>
      </c>
      <c r="E64" s="64" t="s">
        <v>72</v>
      </c>
      <c r="F64" s="64" t="s">
        <v>16</v>
      </c>
      <c r="G64" s="65" t="s">
        <v>78</v>
      </c>
      <c r="H64" s="65" t="s">
        <v>79</v>
      </c>
      <c r="I64" s="66" t="s">
        <v>80</v>
      </c>
      <c r="J64" s="67" t="s">
        <v>17</v>
      </c>
      <c r="K64" s="67" t="s">
        <v>17</v>
      </c>
      <c r="L64" s="67" t="s">
        <v>25</v>
      </c>
      <c r="M64" s="67" t="s">
        <v>25</v>
      </c>
      <c r="N64" s="68" t="s">
        <v>81</v>
      </c>
      <c r="O64" s="68" t="s">
        <v>82</v>
      </c>
      <c r="P64" s="68" t="s">
        <v>83</v>
      </c>
      <c r="Q64" s="67" t="s">
        <v>17</v>
      </c>
      <c r="R64" s="69" t="s">
        <v>25</v>
      </c>
    </row>
    <row r="65" spans="1:18" ht="13.5" customHeight="1">
      <c r="A65" s="70"/>
      <c r="B65" s="71"/>
      <c r="C65" s="72"/>
      <c r="D65" s="73"/>
      <c r="E65" s="74"/>
      <c r="F65" s="74"/>
      <c r="G65" s="75"/>
      <c r="H65" s="75"/>
      <c r="I65" s="76"/>
      <c r="J65" s="77" t="s">
        <v>73</v>
      </c>
      <c r="K65" s="77" t="s">
        <v>73</v>
      </c>
      <c r="L65" s="77" t="s">
        <v>73</v>
      </c>
      <c r="M65" s="77" t="s">
        <v>73</v>
      </c>
      <c r="N65" s="78"/>
      <c r="O65" s="78"/>
      <c r="P65" s="78"/>
      <c r="Q65" s="77" t="s">
        <v>74</v>
      </c>
      <c r="R65" s="79" t="s">
        <v>74</v>
      </c>
    </row>
    <row r="66" spans="1:18" ht="13.5" customHeight="1">
      <c r="A66" s="20"/>
      <c r="B66" s="80"/>
      <c r="C66" s="81"/>
      <c r="D66" s="82"/>
      <c r="E66" s="83"/>
      <c r="F66" s="83"/>
      <c r="G66" s="84"/>
      <c r="H66" s="84"/>
      <c r="I66" s="85"/>
      <c r="J66" s="86"/>
      <c r="K66" s="86"/>
      <c r="L66" s="87"/>
      <c r="M66" s="214"/>
      <c r="N66" s="88"/>
      <c r="O66" s="88"/>
      <c r="P66" s="88"/>
      <c r="Q66" s="89"/>
      <c r="R66" s="90"/>
    </row>
    <row r="67" spans="1:18" s="2" customFormat="1" ht="13.5" customHeight="1">
      <c r="A67" s="21" t="s">
        <v>18</v>
      </c>
      <c r="B67" s="3" t="s">
        <v>132</v>
      </c>
      <c r="C67" s="4" t="s">
        <v>162</v>
      </c>
      <c r="D67" s="5" t="s">
        <v>69</v>
      </c>
      <c r="E67" s="6" t="s">
        <v>6</v>
      </c>
      <c r="F67" s="6">
        <v>24</v>
      </c>
      <c r="G67" s="223">
        <v>30.1</v>
      </c>
      <c r="H67" s="224">
        <v>34.73</v>
      </c>
      <c r="I67" s="9">
        <f>'[2]Rabaty a obchodné podmienky'!$D$7</f>
        <v>0</v>
      </c>
      <c r="J67" s="10"/>
      <c r="K67" s="10"/>
      <c r="L67" s="11"/>
      <c r="M67" s="11"/>
      <c r="N67" s="13"/>
      <c r="O67" s="13"/>
      <c r="P67" s="13"/>
      <c r="Q67" s="14"/>
      <c r="R67" s="19"/>
    </row>
    <row r="68" spans="1:18" s="2" customFormat="1" ht="13.5" customHeight="1">
      <c r="A68" s="20"/>
      <c r="B68" s="3"/>
      <c r="C68" s="4"/>
      <c r="D68" s="5"/>
      <c r="E68" s="6"/>
      <c r="F68" s="6"/>
      <c r="G68" s="7"/>
      <c r="H68" s="8"/>
      <c r="I68" s="9"/>
      <c r="J68" s="10"/>
      <c r="K68" s="10"/>
      <c r="L68" s="11"/>
      <c r="M68" s="11"/>
      <c r="N68" s="13"/>
      <c r="O68" s="13"/>
      <c r="P68" s="13"/>
      <c r="Q68" s="14"/>
      <c r="R68" s="19"/>
    </row>
    <row r="69" spans="1:18" s="2" customFormat="1" ht="13.5" customHeight="1">
      <c r="A69" s="21" t="s">
        <v>63</v>
      </c>
      <c r="B69" s="3" t="s">
        <v>85</v>
      </c>
      <c r="C69" s="4" t="s">
        <v>163</v>
      </c>
      <c r="D69" s="5" t="s">
        <v>69</v>
      </c>
      <c r="E69" s="6" t="s">
        <v>6</v>
      </c>
      <c r="F69" s="6">
        <v>24</v>
      </c>
      <c r="G69" s="223">
        <v>3.0385000000000004</v>
      </c>
      <c r="H69" s="224">
        <v>3.6462000000000003</v>
      </c>
      <c r="I69" s="9">
        <f>'[2]Rabaty a obchodné podmienky'!$D$7</f>
        <v>0</v>
      </c>
      <c r="J69" s="10"/>
      <c r="K69" s="10"/>
      <c r="L69" s="11"/>
      <c r="M69" s="11"/>
      <c r="N69" s="13"/>
      <c r="O69" s="13"/>
      <c r="P69" s="13"/>
      <c r="Q69" s="14"/>
      <c r="R69" s="19"/>
    </row>
    <row r="70" spans="1:18" s="2" customFormat="1" ht="13.5" customHeight="1">
      <c r="A70" s="20"/>
      <c r="B70" s="3"/>
      <c r="C70" s="4"/>
      <c r="D70" s="5"/>
      <c r="E70" s="6"/>
      <c r="F70" s="6"/>
      <c r="G70" s="12"/>
      <c r="H70" s="8"/>
      <c r="I70" s="9"/>
      <c r="J70" s="10"/>
      <c r="K70" s="10"/>
      <c r="L70" s="11"/>
      <c r="M70" s="11"/>
      <c r="N70" s="13"/>
      <c r="O70" s="13"/>
      <c r="P70" s="13"/>
      <c r="Q70" s="14"/>
      <c r="R70" s="19"/>
    </row>
    <row r="71" spans="1:18" s="2" customFormat="1" ht="13.5" customHeight="1">
      <c r="A71" s="21" t="s">
        <v>64</v>
      </c>
      <c r="B71" s="3" t="s">
        <v>133</v>
      </c>
      <c r="C71" s="4" t="s">
        <v>164</v>
      </c>
      <c r="D71" s="5" t="s">
        <v>69</v>
      </c>
      <c r="E71" s="6" t="s">
        <v>6</v>
      </c>
      <c r="F71" s="6">
        <v>6</v>
      </c>
      <c r="G71" s="223">
        <v>1.2772000000000001</v>
      </c>
      <c r="H71" s="224">
        <v>1.53264</v>
      </c>
      <c r="I71" s="9">
        <f>'[2]Rabaty a obchodné podmienky'!$D$7</f>
        <v>0</v>
      </c>
      <c r="J71" s="10"/>
      <c r="K71" s="10"/>
      <c r="L71" s="11"/>
      <c r="M71" s="11"/>
      <c r="N71" s="13"/>
      <c r="O71" s="13"/>
      <c r="P71" s="13"/>
      <c r="Q71" s="14"/>
      <c r="R71" s="19"/>
    </row>
    <row r="72" spans="1:18" s="2" customFormat="1" ht="13.5" customHeight="1">
      <c r="A72" s="20"/>
      <c r="B72" s="3"/>
      <c r="C72" s="4"/>
      <c r="D72" s="5"/>
      <c r="E72" s="6"/>
      <c r="F72" s="6"/>
      <c r="G72" s="7"/>
      <c r="H72" s="8"/>
      <c r="I72" s="9"/>
      <c r="J72" s="10"/>
      <c r="K72" s="10"/>
      <c r="L72" s="11"/>
      <c r="M72" s="11"/>
      <c r="N72" s="13"/>
      <c r="O72" s="13"/>
      <c r="P72" s="13"/>
      <c r="Q72" s="14"/>
      <c r="R72" s="19"/>
    </row>
    <row r="73" spans="1:18" s="2" customFormat="1" ht="13.5" customHeight="1">
      <c r="A73" s="21" t="s">
        <v>62</v>
      </c>
      <c r="B73" s="3" t="s">
        <v>103</v>
      </c>
      <c r="C73" s="4" t="s">
        <v>42</v>
      </c>
      <c r="D73" s="5" t="s">
        <v>90</v>
      </c>
      <c r="E73" s="6" t="s">
        <v>6</v>
      </c>
      <c r="F73" s="6">
        <v>4</v>
      </c>
      <c r="G73" s="228">
        <v>7.59</v>
      </c>
      <c r="H73" s="224">
        <v>9.107999999999999</v>
      </c>
      <c r="I73" s="9">
        <f>'[2]Rabaty a obchodné podmienky'!$D$18</f>
        <v>0</v>
      </c>
      <c r="J73" s="10"/>
      <c r="K73" s="10"/>
      <c r="L73" s="11"/>
      <c r="M73" s="11"/>
      <c r="N73" s="13"/>
      <c r="O73" s="13"/>
      <c r="P73" s="13"/>
      <c r="Q73" s="14"/>
      <c r="R73" s="19"/>
    </row>
    <row r="74" spans="1:18" s="2" customFormat="1" ht="13.5" customHeight="1">
      <c r="A74" s="20"/>
      <c r="B74" s="3"/>
      <c r="C74" s="4"/>
      <c r="D74" s="5"/>
      <c r="E74" s="6"/>
      <c r="F74" s="6"/>
      <c r="G74" s="7"/>
      <c r="H74" s="8"/>
      <c r="I74" s="9"/>
      <c r="J74" s="10"/>
      <c r="K74" s="10"/>
      <c r="L74" s="11"/>
      <c r="M74" s="11"/>
      <c r="N74" s="13"/>
      <c r="O74" s="13"/>
      <c r="P74" s="13"/>
      <c r="Q74" s="14"/>
      <c r="R74" s="19"/>
    </row>
    <row r="75" spans="1:18" s="2" customFormat="1" ht="13.5" customHeight="1">
      <c r="A75" s="21" t="s">
        <v>121</v>
      </c>
      <c r="B75" s="3" t="s">
        <v>104</v>
      </c>
      <c r="C75" s="4" t="s">
        <v>165</v>
      </c>
      <c r="D75" s="5" t="s">
        <v>69</v>
      </c>
      <c r="E75" s="6" t="s">
        <v>6</v>
      </c>
      <c r="F75" s="6">
        <v>6</v>
      </c>
      <c r="G75" s="223">
        <v>39.6756</v>
      </c>
      <c r="H75" s="224">
        <v>47.61072</v>
      </c>
      <c r="I75" s="9">
        <f>'[2]Rabaty a obchodné podmienky'!$D$7</f>
        <v>0</v>
      </c>
      <c r="J75" s="10"/>
      <c r="K75" s="10"/>
      <c r="L75" s="11"/>
      <c r="M75" s="11"/>
      <c r="N75" s="13"/>
      <c r="O75" s="13"/>
      <c r="P75" s="13"/>
      <c r="Q75" s="14"/>
      <c r="R75" s="19"/>
    </row>
    <row r="76" spans="1:18" ht="13.5" customHeight="1" thickBot="1">
      <c r="A76" s="91"/>
      <c r="B76" s="92"/>
      <c r="C76" s="113"/>
      <c r="D76" s="114"/>
      <c r="E76" s="95"/>
      <c r="F76" s="95"/>
      <c r="G76" s="96"/>
      <c r="H76" s="96"/>
      <c r="I76" s="97"/>
      <c r="J76" s="98"/>
      <c r="K76" s="98"/>
      <c r="L76" s="98"/>
      <c r="M76" s="98"/>
      <c r="N76" s="99"/>
      <c r="O76" s="99"/>
      <c r="P76" s="99"/>
      <c r="Q76" s="98"/>
      <c r="R76" s="100"/>
    </row>
    <row r="77" spans="1:18" ht="13.5" customHeight="1">
      <c r="A77" s="101"/>
      <c r="B77" s="102"/>
      <c r="C77" s="122"/>
      <c r="D77" s="123"/>
      <c r="L77" s="108"/>
      <c r="M77" s="108"/>
      <c r="N77" s="109"/>
      <c r="O77" s="109"/>
      <c r="P77" s="109"/>
      <c r="R77" s="108"/>
    </row>
    <row r="78" spans="1:18" ht="13.5" customHeight="1" thickBot="1">
      <c r="A78" s="22"/>
      <c r="B78" s="23"/>
      <c r="C78" s="24" t="str">
        <f>C63</f>
        <v>Uzatváracie armatúry a ventilové šachty</v>
      </c>
      <c r="D78" s="25"/>
      <c r="E78" s="26" t="str">
        <f>E61</f>
        <v>CELKOM</v>
      </c>
      <c r="F78" s="27"/>
      <c r="G78" s="28"/>
      <c r="H78" s="28"/>
      <c r="I78" s="29"/>
      <c r="J78" s="30"/>
      <c r="K78" s="30"/>
      <c r="L78" s="31">
        <f>SUM(L66:L76)</f>
        <v>0</v>
      </c>
      <c r="M78" s="31">
        <f>SUM(M66:M76)</f>
        <v>0</v>
      </c>
      <c r="N78" s="32"/>
      <c r="O78" s="32"/>
      <c r="P78" s="32"/>
      <c r="Q78" s="31"/>
      <c r="R78" s="31">
        <f>SUM(R66:R76)</f>
        <v>0</v>
      </c>
    </row>
    <row r="79" spans="1:18" ht="13.5" customHeight="1" thickTop="1">
      <c r="A79" s="101"/>
      <c r="B79" s="102"/>
      <c r="C79" s="122"/>
      <c r="D79" s="123"/>
      <c r="L79" s="124"/>
      <c r="M79" s="124"/>
      <c r="N79" s="125"/>
      <c r="O79" s="125"/>
      <c r="P79" s="125"/>
      <c r="Q79" s="126"/>
      <c r="R79" s="124"/>
    </row>
    <row r="80" spans="1:18" s="59" customFormat="1" ht="13.5" customHeight="1" thickBot="1">
      <c r="A80" s="219" t="s">
        <v>4</v>
      </c>
      <c r="B80" s="17"/>
      <c r="C80" s="18" t="s">
        <v>151</v>
      </c>
      <c r="D80" s="52"/>
      <c r="E80" s="53"/>
      <c r="F80" s="53"/>
      <c r="G80" s="54"/>
      <c r="H80" s="54"/>
      <c r="I80" s="55"/>
      <c r="J80" s="56"/>
      <c r="K80" s="56"/>
      <c r="L80" s="57"/>
      <c r="M80" s="57"/>
      <c r="N80" s="58"/>
      <c r="O80" s="58"/>
      <c r="P80" s="58"/>
      <c r="Q80" s="56"/>
      <c r="R80" s="57"/>
    </row>
    <row r="81" spans="1:18" ht="13.5" customHeight="1">
      <c r="A81" s="60" t="s">
        <v>70</v>
      </c>
      <c r="B81" s="61" t="s">
        <v>76</v>
      </c>
      <c r="C81" s="62" t="s">
        <v>71</v>
      </c>
      <c r="D81" s="63" t="s">
        <v>77</v>
      </c>
      <c r="E81" s="64" t="s">
        <v>72</v>
      </c>
      <c r="F81" s="64" t="s">
        <v>16</v>
      </c>
      <c r="G81" s="65" t="s">
        <v>78</v>
      </c>
      <c r="H81" s="65" t="s">
        <v>79</v>
      </c>
      <c r="I81" s="66" t="s">
        <v>80</v>
      </c>
      <c r="J81" s="67" t="s">
        <v>17</v>
      </c>
      <c r="K81" s="67" t="s">
        <v>17</v>
      </c>
      <c r="L81" s="67" t="s">
        <v>25</v>
      </c>
      <c r="M81" s="67" t="s">
        <v>25</v>
      </c>
      <c r="N81" s="68" t="s">
        <v>81</v>
      </c>
      <c r="O81" s="68" t="s">
        <v>82</v>
      </c>
      <c r="P81" s="68" t="s">
        <v>83</v>
      </c>
      <c r="Q81" s="67" t="s">
        <v>17</v>
      </c>
      <c r="R81" s="69" t="s">
        <v>25</v>
      </c>
    </row>
    <row r="82" spans="1:18" ht="13.5" customHeight="1">
      <c r="A82" s="70"/>
      <c r="B82" s="71"/>
      <c r="C82" s="72"/>
      <c r="D82" s="73"/>
      <c r="E82" s="74"/>
      <c r="F82" s="74"/>
      <c r="G82" s="75"/>
      <c r="H82" s="75"/>
      <c r="I82" s="76"/>
      <c r="J82" s="77" t="s">
        <v>73</v>
      </c>
      <c r="K82" s="77" t="s">
        <v>73</v>
      </c>
      <c r="L82" s="77" t="s">
        <v>73</v>
      </c>
      <c r="M82" s="77" t="s">
        <v>73</v>
      </c>
      <c r="N82" s="78"/>
      <c r="O82" s="78"/>
      <c r="P82" s="78"/>
      <c r="Q82" s="77" t="s">
        <v>74</v>
      </c>
      <c r="R82" s="79" t="s">
        <v>74</v>
      </c>
    </row>
    <row r="83" spans="1:18" ht="13.5" customHeight="1">
      <c r="A83" s="20"/>
      <c r="B83" s="80"/>
      <c r="C83" s="81"/>
      <c r="D83" s="82"/>
      <c r="E83" s="83"/>
      <c r="F83" s="83"/>
      <c r="G83" s="84"/>
      <c r="H83" s="84"/>
      <c r="I83" s="85"/>
      <c r="J83" s="86"/>
      <c r="K83" s="86"/>
      <c r="L83" s="87"/>
      <c r="M83" s="214"/>
      <c r="N83" s="88"/>
      <c r="O83" s="88"/>
      <c r="P83" s="88"/>
      <c r="Q83" s="14"/>
      <c r="R83" s="19"/>
    </row>
    <row r="84" spans="1:18" s="2" customFormat="1" ht="13.5" customHeight="1">
      <c r="A84" s="220" t="s">
        <v>66</v>
      </c>
      <c r="B84" s="211" t="s">
        <v>135</v>
      </c>
      <c r="C84" s="226" t="s">
        <v>177</v>
      </c>
      <c r="D84" s="227" t="s">
        <v>89</v>
      </c>
      <c r="E84" s="6" t="s">
        <v>6</v>
      </c>
      <c r="F84" s="6">
        <v>1</v>
      </c>
      <c r="G84" s="12">
        <v>560</v>
      </c>
      <c r="H84" s="8">
        <v>672</v>
      </c>
      <c r="I84" s="9">
        <v>0</v>
      </c>
      <c r="J84" s="10"/>
      <c r="K84" s="10"/>
      <c r="L84" s="11"/>
      <c r="M84" s="11"/>
      <c r="N84" s="13"/>
      <c r="O84" s="13"/>
      <c r="P84" s="13"/>
      <c r="Q84" s="14"/>
      <c r="R84" s="19"/>
    </row>
    <row r="85" spans="1:18" ht="13.5" customHeight="1">
      <c r="A85" s="20"/>
      <c r="B85" s="80"/>
      <c r="C85" s="81"/>
      <c r="D85" s="82"/>
      <c r="E85" s="83"/>
      <c r="F85" s="83"/>
      <c r="G85" s="84"/>
      <c r="H85" s="84"/>
      <c r="I85" s="85"/>
      <c r="J85" s="86"/>
      <c r="K85" s="86"/>
      <c r="L85" s="87"/>
      <c r="M85" s="87"/>
      <c r="N85" s="225"/>
      <c r="O85" s="225"/>
      <c r="P85" s="225"/>
      <c r="Q85" s="14"/>
      <c r="R85" s="19"/>
    </row>
    <row r="86" spans="1:18" s="2" customFormat="1" ht="13.5" customHeight="1">
      <c r="A86" s="220" t="s">
        <v>67</v>
      </c>
      <c r="B86" s="3" t="s">
        <v>136</v>
      </c>
      <c r="C86" s="4" t="s">
        <v>137</v>
      </c>
      <c r="D86" s="5" t="s">
        <v>89</v>
      </c>
      <c r="E86" s="6" t="s">
        <v>8</v>
      </c>
      <c r="F86" s="6">
        <v>20</v>
      </c>
      <c r="G86" s="12">
        <v>2.64</v>
      </c>
      <c r="H86" s="8">
        <v>3.168</v>
      </c>
      <c r="I86" s="9">
        <v>0</v>
      </c>
      <c r="J86" s="10"/>
      <c r="K86" s="10"/>
      <c r="L86" s="11"/>
      <c r="M86" s="11"/>
      <c r="N86" s="13"/>
      <c r="O86" s="13"/>
      <c r="P86" s="13"/>
      <c r="Q86" s="14"/>
      <c r="R86" s="19"/>
    </row>
    <row r="87" spans="1:18" ht="13.5" customHeight="1">
      <c r="A87" s="20"/>
      <c r="B87" s="80"/>
      <c r="C87" s="81"/>
      <c r="D87" s="82"/>
      <c r="E87" s="83"/>
      <c r="F87" s="83"/>
      <c r="G87" s="84"/>
      <c r="H87" s="84"/>
      <c r="I87" s="85"/>
      <c r="J87" s="86"/>
      <c r="K87" s="86"/>
      <c r="L87" s="87"/>
      <c r="M87" s="87"/>
      <c r="N87" s="225"/>
      <c r="O87" s="225"/>
      <c r="P87" s="225"/>
      <c r="Q87" s="14"/>
      <c r="R87" s="19"/>
    </row>
    <row r="88" spans="1:18" s="2" customFormat="1" ht="13.5" customHeight="1">
      <c r="A88" s="220" t="s">
        <v>68</v>
      </c>
      <c r="B88" s="3" t="s">
        <v>138</v>
      </c>
      <c r="C88" s="4" t="s">
        <v>139</v>
      </c>
      <c r="D88" s="5" t="s">
        <v>89</v>
      </c>
      <c r="E88" s="6" t="s">
        <v>6</v>
      </c>
      <c r="F88" s="6">
        <v>1</v>
      </c>
      <c r="G88" s="12">
        <v>8.82</v>
      </c>
      <c r="H88" s="8">
        <v>10.584</v>
      </c>
      <c r="I88" s="9">
        <v>0</v>
      </c>
      <c r="J88" s="10"/>
      <c r="K88" s="10"/>
      <c r="L88" s="11"/>
      <c r="M88" s="11"/>
      <c r="N88" s="13"/>
      <c r="O88" s="13"/>
      <c r="P88" s="13"/>
      <c r="Q88" s="14"/>
      <c r="R88" s="19"/>
    </row>
    <row r="89" spans="1:18" s="2" customFormat="1" ht="13.5" customHeight="1">
      <c r="A89" s="20"/>
      <c r="B89" s="3"/>
      <c r="C89" s="4"/>
      <c r="D89" s="5"/>
      <c r="E89" s="6"/>
      <c r="F89" s="6"/>
      <c r="G89" s="12"/>
      <c r="H89" s="8"/>
      <c r="I89" s="9"/>
      <c r="J89" s="10"/>
      <c r="K89" s="10"/>
      <c r="L89" s="11"/>
      <c r="M89" s="11"/>
      <c r="N89" s="13"/>
      <c r="O89" s="13"/>
      <c r="P89" s="13"/>
      <c r="Q89" s="14"/>
      <c r="R89" s="19"/>
    </row>
    <row r="90" spans="1:18" s="2" customFormat="1" ht="13.5" customHeight="1">
      <c r="A90" s="220" t="s">
        <v>140</v>
      </c>
      <c r="B90" s="3">
        <v>211582</v>
      </c>
      <c r="C90" s="4" t="s">
        <v>141</v>
      </c>
      <c r="D90" s="5" t="s">
        <v>90</v>
      </c>
      <c r="E90" s="6" t="s">
        <v>6</v>
      </c>
      <c r="F90" s="6">
        <v>1</v>
      </c>
      <c r="G90" s="12">
        <v>1.92</v>
      </c>
      <c r="H90" s="8">
        <v>2.304</v>
      </c>
      <c r="I90" s="9">
        <v>0</v>
      </c>
      <c r="J90" s="10"/>
      <c r="K90" s="10"/>
      <c r="L90" s="11"/>
      <c r="M90" s="11"/>
      <c r="N90" s="13"/>
      <c r="O90" s="13"/>
      <c r="P90" s="13"/>
      <c r="Q90" s="14"/>
      <c r="R90" s="19"/>
    </row>
    <row r="91" spans="1:18" s="2" customFormat="1" ht="13.5" customHeight="1">
      <c r="A91" s="20"/>
      <c r="B91" s="3"/>
      <c r="C91" s="4"/>
      <c r="D91" s="5"/>
      <c r="E91" s="6"/>
      <c r="F91" s="6"/>
      <c r="G91" s="12"/>
      <c r="H91" s="8"/>
      <c r="I91" s="9"/>
      <c r="J91" s="10"/>
      <c r="K91" s="10"/>
      <c r="L91" s="11"/>
      <c r="M91" s="11"/>
      <c r="N91" s="13"/>
      <c r="O91" s="13"/>
      <c r="P91" s="13"/>
      <c r="Q91" s="14"/>
      <c r="R91" s="19"/>
    </row>
    <row r="92" spans="1:18" s="2" customFormat="1" ht="13.5" customHeight="1">
      <c r="A92" s="220" t="s">
        <v>142</v>
      </c>
      <c r="B92" s="3">
        <v>7310</v>
      </c>
      <c r="C92" s="4" t="s">
        <v>143</v>
      </c>
      <c r="D92" s="5" t="s">
        <v>90</v>
      </c>
      <c r="E92" s="6" t="s">
        <v>6</v>
      </c>
      <c r="F92" s="6">
        <v>1</v>
      </c>
      <c r="G92" s="12">
        <v>32.8</v>
      </c>
      <c r="H92" s="8">
        <v>39.35999999999999</v>
      </c>
      <c r="I92" s="9">
        <v>0</v>
      </c>
      <c r="J92" s="10"/>
      <c r="K92" s="10"/>
      <c r="L92" s="11"/>
      <c r="M92" s="11"/>
      <c r="N92" s="13"/>
      <c r="O92" s="13"/>
      <c r="P92" s="13"/>
      <c r="Q92" s="14"/>
      <c r="R92" s="19"/>
    </row>
    <row r="93" spans="1:18" s="2" customFormat="1" ht="13.5" customHeight="1">
      <c r="A93" s="20"/>
      <c r="B93" s="3"/>
      <c r="C93" s="4"/>
      <c r="D93" s="5"/>
      <c r="E93" s="6"/>
      <c r="F93" s="6"/>
      <c r="G93" s="12"/>
      <c r="H93" s="8"/>
      <c r="I93" s="9"/>
      <c r="J93" s="10"/>
      <c r="K93" s="10"/>
      <c r="L93" s="11"/>
      <c r="M93" s="11"/>
      <c r="N93" s="13"/>
      <c r="O93" s="13"/>
      <c r="P93" s="13"/>
      <c r="Q93" s="14"/>
      <c r="R93" s="19"/>
    </row>
    <row r="94" spans="1:163" s="246" customFormat="1" ht="13.5" customHeight="1">
      <c r="A94" s="220" t="s">
        <v>144</v>
      </c>
      <c r="B94" s="234" t="s">
        <v>178</v>
      </c>
      <c r="C94" s="235" t="s">
        <v>179</v>
      </c>
      <c r="D94" s="236" t="s">
        <v>90</v>
      </c>
      <c r="E94" s="237" t="s">
        <v>6</v>
      </c>
      <c r="F94" s="237">
        <v>1</v>
      </c>
      <c r="G94" s="238">
        <v>213.41</v>
      </c>
      <c r="H94" s="239">
        <v>256.092</v>
      </c>
      <c r="I94" s="240">
        <f>'[3]Rabaty a obchodné podmienky'!$D$18</f>
        <v>0</v>
      </c>
      <c r="J94" s="241"/>
      <c r="K94" s="241"/>
      <c r="L94" s="242"/>
      <c r="M94" s="242"/>
      <c r="N94" s="243"/>
      <c r="O94" s="243"/>
      <c r="P94" s="243"/>
      <c r="Q94" s="244"/>
      <c r="R94" s="247"/>
      <c r="S94" s="245"/>
      <c r="T94" s="245"/>
      <c r="U94" s="245"/>
      <c r="V94" s="245"/>
      <c r="W94" s="245"/>
      <c r="X94" s="245"/>
      <c r="Y94" s="245"/>
      <c r="Z94" s="245"/>
      <c r="AA94" s="245"/>
      <c r="AB94" s="245"/>
      <c r="AC94" s="245"/>
      <c r="AD94" s="245"/>
      <c r="AE94" s="245"/>
      <c r="AF94" s="245"/>
      <c r="AG94" s="245"/>
      <c r="AH94" s="245"/>
      <c r="AI94" s="245"/>
      <c r="AJ94" s="245"/>
      <c r="AK94" s="245"/>
      <c r="AL94" s="245"/>
      <c r="AM94" s="245"/>
      <c r="AN94" s="245"/>
      <c r="AO94" s="245"/>
      <c r="AP94" s="245"/>
      <c r="AQ94" s="245"/>
      <c r="AR94" s="245"/>
      <c r="AS94" s="245"/>
      <c r="AT94" s="245"/>
      <c r="AU94" s="245"/>
      <c r="AV94" s="245"/>
      <c r="AW94" s="245"/>
      <c r="AX94" s="245"/>
      <c r="AY94" s="245"/>
      <c r="AZ94" s="245"/>
      <c r="BA94" s="245"/>
      <c r="BB94" s="245"/>
      <c r="BC94" s="245"/>
      <c r="BD94" s="245"/>
      <c r="BE94" s="245"/>
      <c r="BF94" s="245"/>
      <c r="BG94" s="245"/>
      <c r="BH94" s="245"/>
      <c r="BI94" s="245"/>
      <c r="BJ94" s="245"/>
      <c r="BK94" s="245"/>
      <c r="BL94" s="245"/>
      <c r="BM94" s="245"/>
      <c r="BN94" s="245"/>
      <c r="BO94" s="245"/>
      <c r="BP94" s="245"/>
      <c r="BQ94" s="245"/>
      <c r="BR94" s="245"/>
      <c r="BS94" s="245"/>
      <c r="BT94" s="245"/>
      <c r="BU94" s="245"/>
      <c r="BV94" s="245"/>
      <c r="BW94" s="245"/>
      <c r="BX94" s="245"/>
      <c r="BY94" s="245"/>
      <c r="BZ94" s="245"/>
      <c r="CA94" s="245"/>
      <c r="CB94" s="245"/>
      <c r="CC94" s="245"/>
      <c r="CD94" s="245"/>
      <c r="CE94" s="245"/>
      <c r="CF94" s="245"/>
      <c r="CG94" s="245"/>
      <c r="CH94" s="245"/>
      <c r="CI94" s="245"/>
      <c r="CJ94" s="245"/>
      <c r="CK94" s="245"/>
      <c r="CL94" s="245"/>
      <c r="CM94" s="245"/>
      <c r="CN94" s="245"/>
      <c r="CO94" s="245"/>
      <c r="CP94" s="245"/>
      <c r="CQ94" s="245"/>
      <c r="CR94" s="245"/>
      <c r="CS94" s="245"/>
      <c r="CT94" s="245"/>
      <c r="CU94" s="245"/>
      <c r="CV94" s="245"/>
      <c r="CW94" s="245"/>
      <c r="CX94" s="245"/>
      <c r="CY94" s="245"/>
      <c r="CZ94" s="245"/>
      <c r="DA94" s="245"/>
      <c r="DB94" s="245"/>
      <c r="DC94" s="245"/>
      <c r="DD94" s="245"/>
      <c r="DE94" s="245"/>
      <c r="DF94" s="245"/>
      <c r="DG94" s="245"/>
      <c r="DH94" s="245"/>
      <c r="DI94" s="245"/>
      <c r="DJ94" s="245"/>
      <c r="DK94" s="245"/>
      <c r="DL94" s="245"/>
      <c r="DM94" s="245"/>
      <c r="DN94" s="245"/>
      <c r="DO94" s="245"/>
      <c r="DP94" s="245"/>
      <c r="DQ94" s="245"/>
      <c r="DR94" s="245"/>
      <c r="DS94" s="245"/>
      <c r="DT94" s="245"/>
      <c r="DU94" s="245"/>
      <c r="DV94" s="245"/>
      <c r="DW94" s="245"/>
      <c r="DX94" s="245"/>
      <c r="DY94" s="245"/>
      <c r="DZ94" s="245"/>
      <c r="EA94" s="245"/>
      <c r="EB94" s="245"/>
      <c r="EC94" s="245"/>
      <c r="ED94" s="245"/>
      <c r="EE94" s="245"/>
      <c r="EF94" s="245"/>
      <c r="EG94" s="245"/>
      <c r="EH94" s="245"/>
      <c r="EI94" s="245"/>
      <c r="EJ94" s="245"/>
      <c r="EK94" s="245"/>
      <c r="EL94" s="245"/>
      <c r="EM94" s="245"/>
      <c r="EN94" s="245"/>
      <c r="EO94" s="245"/>
      <c r="EP94" s="245"/>
      <c r="EQ94" s="245"/>
      <c r="ER94" s="245"/>
      <c r="ES94" s="245"/>
      <c r="ET94" s="245"/>
      <c r="EU94" s="245"/>
      <c r="EV94" s="245"/>
      <c r="EW94" s="245"/>
      <c r="EX94" s="245"/>
      <c r="EY94" s="245"/>
      <c r="EZ94" s="245"/>
      <c r="FA94" s="245"/>
      <c r="FB94" s="245"/>
      <c r="FC94" s="245"/>
      <c r="FD94" s="245"/>
      <c r="FE94" s="245"/>
      <c r="FF94" s="245"/>
      <c r="FG94" s="245"/>
    </row>
    <row r="95" spans="1:18" ht="13.5" customHeight="1">
      <c r="A95" s="20"/>
      <c r="B95" s="80"/>
      <c r="C95" s="81"/>
      <c r="D95" s="82"/>
      <c r="E95" s="83"/>
      <c r="F95" s="83"/>
      <c r="G95" s="84"/>
      <c r="H95" s="84"/>
      <c r="I95" s="85"/>
      <c r="J95" s="86"/>
      <c r="K95" s="86"/>
      <c r="L95" s="87"/>
      <c r="M95" s="87"/>
      <c r="N95" s="225"/>
      <c r="O95" s="225"/>
      <c r="P95" s="225"/>
      <c r="Q95" s="14"/>
      <c r="R95" s="19"/>
    </row>
    <row r="96" spans="1:18" s="2" customFormat="1" ht="13.5" customHeight="1">
      <c r="A96" s="220" t="s">
        <v>145</v>
      </c>
      <c r="B96" s="3" t="s">
        <v>148</v>
      </c>
      <c r="C96" s="4" t="s">
        <v>149</v>
      </c>
      <c r="D96" s="5" t="s">
        <v>89</v>
      </c>
      <c r="E96" s="6" t="s">
        <v>6</v>
      </c>
      <c r="F96" s="6">
        <v>1</v>
      </c>
      <c r="G96" s="12">
        <v>5.29</v>
      </c>
      <c r="H96" s="8">
        <v>6.35</v>
      </c>
      <c r="I96" s="9">
        <v>0</v>
      </c>
      <c r="J96" s="10"/>
      <c r="K96" s="10"/>
      <c r="L96" s="11"/>
      <c r="M96" s="11"/>
      <c r="N96" s="13"/>
      <c r="O96" s="13"/>
      <c r="P96" s="13"/>
      <c r="Q96" s="14"/>
      <c r="R96" s="19"/>
    </row>
    <row r="97" spans="1:18" ht="13.5" customHeight="1">
      <c r="A97" s="20"/>
      <c r="B97" s="80"/>
      <c r="C97" s="81"/>
      <c r="D97" s="82"/>
      <c r="E97" s="83"/>
      <c r="F97" s="83"/>
      <c r="G97" s="84"/>
      <c r="H97" s="84"/>
      <c r="I97" s="85"/>
      <c r="J97" s="86"/>
      <c r="K97" s="86"/>
      <c r="L97" s="87"/>
      <c r="M97" s="87"/>
      <c r="N97" s="225"/>
      <c r="O97" s="225"/>
      <c r="P97" s="225"/>
      <c r="Q97" s="14"/>
      <c r="R97" s="19"/>
    </row>
    <row r="98" spans="1:18" ht="13.5" customHeight="1">
      <c r="A98" s="220" t="s">
        <v>146</v>
      </c>
      <c r="B98" s="80"/>
      <c r="C98" s="81" t="s">
        <v>181</v>
      </c>
      <c r="D98" s="82"/>
      <c r="E98" s="6" t="s">
        <v>6</v>
      </c>
      <c r="F98" s="83">
        <v>1</v>
      </c>
      <c r="G98" s="12">
        <v>5.29</v>
      </c>
      <c r="H98" s="8">
        <v>6.35</v>
      </c>
      <c r="I98" s="9">
        <v>0</v>
      </c>
      <c r="J98" s="10"/>
      <c r="K98" s="10"/>
      <c r="L98" s="11"/>
      <c r="M98" s="11"/>
      <c r="N98" s="13"/>
      <c r="O98" s="13"/>
      <c r="P98" s="13"/>
      <c r="Q98" s="14"/>
      <c r="R98" s="19"/>
    </row>
    <row r="99" spans="1:18" ht="13.5" customHeight="1">
      <c r="A99" s="20"/>
      <c r="B99" s="80"/>
      <c r="C99" s="81"/>
      <c r="D99" s="82"/>
      <c r="E99" s="83"/>
      <c r="F99" s="83"/>
      <c r="G99" s="84"/>
      <c r="H99" s="84"/>
      <c r="I99" s="85"/>
      <c r="J99" s="86"/>
      <c r="K99" s="86"/>
      <c r="L99" s="87"/>
      <c r="M99" s="87"/>
      <c r="N99" s="225"/>
      <c r="O99" s="225"/>
      <c r="P99" s="225"/>
      <c r="Q99" s="14"/>
      <c r="R99" s="19"/>
    </row>
    <row r="100" spans="1:18" s="2" customFormat="1" ht="13.5" customHeight="1">
      <c r="A100" s="220" t="s">
        <v>147</v>
      </c>
      <c r="B100" s="3">
        <v>33960126</v>
      </c>
      <c r="C100" s="4" t="s">
        <v>166</v>
      </c>
      <c r="D100" s="5" t="s">
        <v>102</v>
      </c>
      <c r="E100" s="6" t="s">
        <v>6</v>
      </c>
      <c r="F100" s="6">
        <v>1</v>
      </c>
      <c r="G100" s="223">
        <v>173.4</v>
      </c>
      <c r="H100" s="224">
        <v>208.8</v>
      </c>
      <c r="I100" s="9">
        <f>'[2]Rabaty a obchodné podmienky'!$D$9</f>
        <v>0</v>
      </c>
      <c r="J100" s="10"/>
      <c r="K100" s="10"/>
      <c r="L100" s="11"/>
      <c r="M100" s="11"/>
      <c r="N100" s="13"/>
      <c r="O100" s="13"/>
      <c r="P100" s="13"/>
      <c r="Q100" s="14"/>
      <c r="R100" s="19"/>
    </row>
    <row r="101" spans="1:18" s="2" customFormat="1" ht="13.5" customHeight="1">
      <c r="A101" s="20"/>
      <c r="B101" s="3"/>
      <c r="C101" s="4"/>
      <c r="D101" s="5"/>
      <c r="E101" s="6"/>
      <c r="F101" s="6"/>
      <c r="G101" s="12"/>
      <c r="H101" s="8"/>
      <c r="I101" s="9"/>
      <c r="J101" s="10"/>
      <c r="K101" s="10"/>
      <c r="L101" s="11"/>
      <c r="M101" s="11"/>
      <c r="N101" s="13"/>
      <c r="O101" s="13"/>
      <c r="P101" s="13"/>
      <c r="Q101" s="14"/>
      <c r="R101" s="19"/>
    </row>
    <row r="102" spans="1:18" s="2" customFormat="1" ht="13.5" customHeight="1">
      <c r="A102" s="220" t="s">
        <v>150</v>
      </c>
      <c r="B102" s="3">
        <v>650007</v>
      </c>
      <c r="C102" s="4" t="s">
        <v>167</v>
      </c>
      <c r="D102" s="5" t="s">
        <v>90</v>
      </c>
      <c r="E102" s="6" t="s">
        <v>6</v>
      </c>
      <c r="F102" s="6">
        <v>2</v>
      </c>
      <c r="G102" s="228">
        <v>19.97</v>
      </c>
      <c r="H102" s="224">
        <v>23.964</v>
      </c>
      <c r="I102" s="9">
        <f>'[2]Rabaty a obchodné podmienky'!$D$18</f>
        <v>0</v>
      </c>
      <c r="J102" s="10"/>
      <c r="K102" s="10"/>
      <c r="L102" s="11"/>
      <c r="M102" s="11"/>
      <c r="N102" s="13"/>
      <c r="O102" s="13"/>
      <c r="P102" s="13"/>
      <c r="Q102" s="14"/>
      <c r="R102" s="19"/>
    </row>
    <row r="103" spans="1:18" s="2" customFormat="1" ht="13.5" customHeight="1">
      <c r="A103" s="20"/>
      <c r="B103" s="3"/>
      <c r="C103" s="4"/>
      <c r="D103" s="5"/>
      <c r="E103" s="6"/>
      <c r="F103" s="6"/>
      <c r="G103" s="12"/>
      <c r="H103" s="8"/>
      <c r="I103" s="9"/>
      <c r="J103" s="10"/>
      <c r="K103" s="10"/>
      <c r="L103" s="11"/>
      <c r="M103" s="11"/>
      <c r="N103" s="13"/>
      <c r="O103" s="13"/>
      <c r="P103" s="13"/>
      <c r="Q103" s="14"/>
      <c r="R103" s="19"/>
    </row>
    <row r="104" spans="1:18" s="2" customFormat="1" ht="13.5" customHeight="1">
      <c r="A104" s="220" t="s">
        <v>182</v>
      </c>
      <c r="B104" s="3"/>
      <c r="C104" s="4" t="s">
        <v>96</v>
      </c>
      <c r="D104" s="5"/>
      <c r="E104" s="6" t="s">
        <v>51</v>
      </c>
      <c r="F104" s="6">
        <v>1</v>
      </c>
      <c r="G104" s="12">
        <v>35</v>
      </c>
      <c r="H104" s="8">
        <v>42</v>
      </c>
      <c r="I104" s="9">
        <v>0</v>
      </c>
      <c r="J104" s="10"/>
      <c r="K104" s="10"/>
      <c r="L104" s="11"/>
      <c r="M104" s="11"/>
      <c r="N104" s="13"/>
      <c r="O104" s="13"/>
      <c r="P104" s="13"/>
      <c r="Q104" s="14"/>
      <c r="R104" s="19"/>
    </row>
    <row r="105" spans="1:18" ht="13.5" customHeight="1" thickBot="1">
      <c r="A105" s="91"/>
      <c r="B105" s="92"/>
      <c r="C105" s="113"/>
      <c r="D105" s="114"/>
      <c r="E105" s="95"/>
      <c r="F105" s="95"/>
      <c r="G105" s="96"/>
      <c r="H105" s="96"/>
      <c r="I105" s="97"/>
      <c r="J105" s="98"/>
      <c r="K105" s="98"/>
      <c r="L105" s="98"/>
      <c r="M105" s="98"/>
      <c r="N105" s="99"/>
      <c r="O105" s="99"/>
      <c r="P105" s="99"/>
      <c r="Q105" s="98"/>
      <c r="R105" s="100"/>
    </row>
    <row r="106" spans="1:18" ht="13.5" customHeight="1">
      <c r="A106" s="115"/>
      <c r="B106" s="112"/>
      <c r="C106" s="116"/>
      <c r="D106" s="117"/>
      <c r="E106" s="45"/>
      <c r="F106" s="45"/>
      <c r="G106" s="46"/>
      <c r="H106" s="46"/>
      <c r="I106" s="47"/>
      <c r="J106" s="48"/>
      <c r="K106" s="48"/>
      <c r="L106" s="48"/>
      <c r="M106" s="48"/>
      <c r="N106" s="49"/>
      <c r="O106" s="49"/>
      <c r="P106" s="49"/>
      <c r="Q106" s="48"/>
      <c r="R106" s="48"/>
    </row>
    <row r="107" spans="1:18" ht="13.5" customHeight="1" thickBot="1">
      <c r="A107" s="22"/>
      <c r="B107" s="23"/>
      <c r="C107" s="118" t="str">
        <f>C80</f>
        <v>Čerpacia technika a filtrácia</v>
      </c>
      <c r="D107" s="119"/>
      <c r="E107" s="26" t="s">
        <v>26</v>
      </c>
      <c r="F107" s="27"/>
      <c r="G107" s="28"/>
      <c r="H107" s="28"/>
      <c r="I107" s="29"/>
      <c r="J107" s="30"/>
      <c r="K107" s="30"/>
      <c r="L107" s="31">
        <f>SUM(L83:L105)</f>
        <v>0</v>
      </c>
      <c r="M107" s="31">
        <f>SUM(M83:M105)</f>
        <v>0</v>
      </c>
      <c r="N107" s="32"/>
      <c r="O107" s="32"/>
      <c r="P107" s="32"/>
      <c r="Q107" s="31"/>
      <c r="R107" s="31">
        <f>SUM(R83:R105)</f>
        <v>0</v>
      </c>
    </row>
    <row r="108" spans="1:4" ht="13.5" customHeight="1" thickTop="1">
      <c r="A108" s="101"/>
      <c r="B108" s="102"/>
      <c r="C108" s="103"/>
      <c r="D108" s="104"/>
    </row>
    <row r="109" spans="1:18" s="59" customFormat="1" ht="13.5" customHeight="1" thickBot="1">
      <c r="A109" s="219" t="s">
        <v>5</v>
      </c>
      <c r="B109" s="17"/>
      <c r="C109" s="18" t="s">
        <v>47</v>
      </c>
      <c r="D109" s="52"/>
      <c r="E109" s="53"/>
      <c r="F109" s="53"/>
      <c r="G109" s="54"/>
      <c r="H109" s="54"/>
      <c r="I109" s="55"/>
      <c r="J109" s="56"/>
      <c r="K109" s="56"/>
      <c r="L109" s="57"/>
      <c r="M109" s="57"/>
      <c r="N109" s="58"/>
      <c r="O109" s="58"/>
      <c r="P109" s="58"/>
      <c r="Q109" s="56"/>
      <c r="R109" s="57"/>
    </row>
    <row r="110" spans="1:18" ht="13.5" customHeight="1">
      <c r="A110" s="60" t="s">
        <v>70</v>
      </c>
      <c r="B110" s="61" t="s">
        <v>76</v>
      </c>
      <c r="C110" s="62" t="s">
        <v>71</v>
      </c>
      <c r="D110" s="63" t="s">
        <v>77</v>
      </c>
      <c r="E110" s="64" t="s">
        <v>72</v>
      </c>
      <c r="F110" s="64" t="s">
        <v>16</v>
      </c>
      <c r="G110" s="65" t="s">
        <v>78</v>
      </c>
      <c r="H110" s="65" t="s">
        <v>79</v>
      </c>
      <c r="I110" s="66" t="s">
        <v>80</v>
      </c>
      <c r="J110" s="67" t="s">
        <v>17</v>
      </c>
      <c r="K110" s="67" t="s">
        <v>17</v>
      </c>
      <c r="L110" s="67" t="s">
        <v>25</v>
      </c>
      <c r="M110" s="67" t="s">
        <v>25</v>
      </c>
      <c r="N110" s="68" t="s">
        <v>81</v>
      </c>
      <c r="O110" s="68" t="s">
        <v>82</v>
      </c>
      <c r="P110" s="68" t="s">
        <v>83</v>
      </c>
      <c r="Q110" s="67" t="s">
        <v>17</v>
      </c>
      <c r="R110" s="69" t="s">
        <v>25</v>
      </c>
    </row>
    <row r="111" spans="1:18" ht="13.5" customHeight="1">
      <c r="A111" s="70"/>
      <c r="B111" s="71"/>
      <c r="C111" s="72"/>
      <c r="D111" s="73"/>
      <c r="E111" s="74"/>
      <c r="F111" s="74"/>
      <c r="G111" s="75"/>
      <c r="H111" s="75"/>
      <c r="I111" s="76"/>
      <c r="J111" s="77" t="s">
        <v>73</v>
      </c>
      <c r="K111" s="77" t="s">
        <v>73</v>
      </c>
      <c r="L111" s="77" t="s">
        <v>73</v>
      </c>
      <c r="M111" s="77" t="s">
        <v>73</v>
      </c>
      <c r="N111" s="78"/>
      <c r="O111" s="78"/>
      <c r="P111" s="78"/>
      <c r="Q111" s="77" t="s">
        <v>74</v>
      </c>
      <c r="R111" s="79" t="s">
        <v>74</v>
      </c>
    </row>
    <row r="112" spans="1:18" ht="13.5" customHeight="1">
      <c r="A112" s="20"/>
      <c r="B112" s="80"/>
      <c r="C112" s="81"/>
      <c r="D112" s="82"/>
      <c r="E112" s="83"/>
      <c r="F112" s="83"/>
      <c r="G112" s="84"/>
      <c r="H112" s="84"/>
      <c r="I112" s="85"/>
      <c r="J112" s="86"/>
      <c r="K112" s="86"/>
      <c r="L112" s="87"/>
      <c r="M112" s="214"/>
      <c r="N112" s="88"/>
      <c r="O112" s="88"/>
      <c r="P112" s="88"/>
      <c r="Q112" s="89"/>
      <c r="R112" s="90"/>
    </row>
    <row r="113" spans="1:18" s="2" customFormat="1" ht="13.5" customHeight="1">
      <c r="A113" s="220" t="s">
        <v>110</v>
      </c>
      <c r="B113" s="3"/>
      <c r="C113" s="4" t="s">
        <v>168</v>
      </c>
      <c r="D113" s="5"/>
      <c r="E113" s="6" t="s">
        <v>8</v>
      </c>
      <c r="F113" s="6">
        <v>550</v>
      </c>
      <c r="G113" s="12"/>
      <c r="H113" s="8"/>
      <c r="I113" s="9"/>
      <c r="J113" s="10"/>
      <c r="K113" s="10"/>
      <c r="L113" s="11"/>
      <c r="M113" s="11"/>
      <c r="N113" s="13"/>
      <c r="O113" s="13"/>
      <c r="P113" s="13"/>
      <c r="Q113" s="14"/>
      <c r="R113" s="19"/>
    </row>
    <row r="114" spans="1:18" s="2" customFormat="1" ht="13.5" customHeight="1">
      <c r="A114" s="220"/>
      <c r="B114" s="3"/>
      <c r="C114" s="4"/>
      <c r="D114" s="5"/>
      <c r="E114" s="6"/>
      <c r="F114" s="6"/>
      <c r="G114" s="12"/>
      <c r="H114" s="8"/>
      <c r="I114" s="9"/>
      <c r="J114" s="10"/>
      <c r="K114" s="10"/>
      <c r="L114" s="11"/>
      <c r="M114" s="11"/>
      <c r="N114" s="13"/>
      <c r="O114" s="13"/>
      <c r="P114" s="13"/>
      <c r="Q114" s="14"/>
      <c r="R114" s="19"/>
    </row>
    <row r="115" spans="1:18" s="2" customFormat="1" ht="13.5" customHeight="1">
      <c r="A115" s="220" t="s">
        <v>111</v>
      </c>
      <c r="B115" s="3"/>
      <c r="C115" s="4" t="s">
        <v>88</v>
      </c>
      <c r="D115" s="5"/>
      <c r="E115" s="6" t="s">
        <v>8</v>
      </c>
      <c r="F115" s="6">
        <v>550</v>
      </c>
      <c r="G115" s="12"/>
      <c r="H115" s="8"/>
      <c r="I115" s="9"/>
      <c r="J115" s="10"/>
      <c r="K115" s="10"/>
      <c r="L115" s="11"/>
      <c r="M115" s="11"/>
      <c r="N115" s="13"/>
      <c r="O115" s="13"/>
      <c r="P115" s="13"/>
      <c r="Q115" s="14"/>
      <c r="R115" s="19"/>
    </row>
    <row r="116" spans="1:18" s="2" customFormat="1" ht="13.5" customHeight="1">
      <c r="A116" s="220"/>
      <c r="B116" s="3"/>
      <c r="C116" s="4"/>
      <c r="D116" s="5"/>
      <c r="E116" s="6"/>
      <c r="F116" s="6"/>
      <c r="G116" s="12"/>
      <c r="H116" s="8"/>
      <c r="I116" s="9"/>
      <c r="J116" s="10"/>
      <c r="K116" s="10"/>
      <c r="L116" s="11"/>
      <c r="M116" s="11"/>
      <c r="N116" s="13"/>
      <c r="O116" s="13"/>
      <c r="P116" s="13"/>
      <c r="Q116" s="14"/>
      <c r="R116" s="19"/>
    </row>
    <row r="117" spans="1:18" s="2" customFormat="1" ht="13.5" customHeight="1">
      <c r="A117" s="220" t="s">
        <v>112</v>
      </c>
      <c r="B117" s="3"/>
      <c r="C117" s="4" t="s">
        <v>172</v>
      </c>
      <c r="D117" s="5"/>
      <c r="E117" s="6" t="s">
        <v>8</v>
      </c>
      <c r="F117" s="6">
        <v>300</v>
      </c>
      <c r="G117" s="12"/>
      <c r="H117" s="8"/>
      <c r="I117" s="9"/>
      <c r="J117" s="10"/>
      <c r="K117" s="10"/>
      <c r="L117" s="11"/>
      <c r="M117" s="11"/>
      <c r="N117" s="13"/>
      <c r="O117" s="13"/>
      <c r="P117" s="13"/>
      <c r="Q117" s="14"/>
      <c r="R117" s="19"/>
    </row>
    <row r="118" spans="1:18" s="2" customFormat="1" ht="13.5" customHeight="1">
      <c r="A118" s="220"/>
      <c r="B118" s="3"/>
      <c r="C118" s="4"/>
      <c r="D118" s="5"/>
      <c r="E118" s="6"/>
      <c r="F118" s="6"/>
      <c r="G118" s="12"/>
      <c r="H118" s="8"/>
      <c r="I118" s="9"/>
      <c r="J118" s="10"/>
      <c r="K118" s="10"/>
      <c r="L118" s="11"/>
      <c r="M118" s="11"/>
      <c r="N118" s="13"/>
      <c r="O118" s="13"/>
      <c r="P118" s="13"/>
      <c r="Q118" s="14"/>
      <c r="R118" s="19"/>
    </row>
    <row r="119" spans="1:18" s="2" customFormat="1" ht="13.5" customHeight="1">
      <c r="A119" s="220" t="s">
        <v>113</v>
      </c>
      <c r="B119" s="3"/>
      <c r="C119" s="4" t="s">
        <v>173</v>
      </c>
      <c r="D119" s="5"/>
      <c r="E119" s="6" t="s">
        <v>8</v>
      </c>
      <c r="F119" s="6">
        <v>300</v>
      </c>
      <c r="G119" s="12"/>
      <c r="H119" s="8"/>
      <c r="I119" s="9"/>
      <c r="J119" s="10"/>
      <c r="K119" s="10"/>
      <c r="L119" s="11"/>
      <c r="M119" s="11"/>
      <c r="N119" s="13"/>
      <c r="O119" s="13"/>
      <c r="P119" s="13"/>
      <c r="Q119" s="14"/>
      <c r="R119" s="19"/>
    </row>
    <row r="120" spans="1:18" s="2" customFormat="1" ht="13.5" customHeight="1">
      <c r="A120" s="220"/>
      <c r="B120" s="3"/>
      <c r="C120" s="4"/>
      <c r="D120" s="5"/>
      <c r="E120" s="6"/>
      <c r="F120" s="6"/>
      <c r="G120" s="12"/>
      <c r="H120" s="8"/>
      <c r="I120" s="9"/>
      <c r="J120" s="10"/>
      <c r="K120" s="10"/>
      <c r="L120" s="11"/>
      <c r="M120" s="11"/>
      <c r="N120" s="13"/>
      <c r="O120" s="13"/>
      <c r="P120" s="13"/>
      <c r="Q120" s="14"/>
      <c r="R120" s="19"/>
    </row>
    <row r="121" spans="1:18" s="2" customFormat="1" ht="13.5" customHeight="1">
      <c r="A121" s="220" t="s">
        <v>114</v>
      </c>
      <c r="B121" s="3"/>
      <c r="C121" s="4" t="s">
        <v>169</v>
      </c>
      <c r="D121" s="5"/>
      <c r="E121" s="6" t="s">
        <v>6</v>
      </c>
      <c r="F121" s="6">
        <v>24</v>
      </c>
      <c r="G121" s="12"/>
      <c r="H121" s="8"/>
      <c r="I121" s="9"/>
      <c r="J121" s="10"/>
      <c r="K121" s="10"/>
      <c r="L121" s="11"/>
      <c r="M121" s="11"/>
      <c r="N121" s="13"/>
      <c r="O121" s="13"/>
      <c r="P121" s="13"/>
      <c r="Q121" s="14"/>
      <c r="R121" s="19"/>
    </row>
    <row r="122" spans="1:18" s="2" customFormat="1" ht="13.5" customHeight="1">
      <c r="A122" s="220"/>
      <c r="B122" s="3"/>
      <c r="C122" s="4"/>
      <c r="D122" s="5"/>
      <c r="E122" s="6"/>
      <c r="F122" s="6"/>
      <c r="G122" s="12"/>
      <c r="H122" s="8"/>
      <c r="I122" s="9"/>
      <c r="J122" s="10"/>
      <c r="K122" s="10"/>
      <c r="L122" s="11"/>
      <c r="M122" s="11"/>
      <c r="N122" s="13"/>
      <c r="O122" s="13"/>
      <c r="P122" s="13"/>
      <c r="Q122" s="14"/>
      <c r="R122" s="19"/>
    </row>
    <row r="123" spans="1:18" s="2" customFormat="1" ht="13.5" customHeight="1">
      <c r="A123" s="220" t="s">
        <v>174</v>
      </c>
      <c r="B123" s="3"/>
      <c r="C123" s="4" t="s">
        <v>170</v>
      </c>
      <c r="D123" s="5"/>
      <c r="E123" s="6" t="s">
        <v>6</v>
      </c>
      <c r="F123" s="6">
        <v>6</v>
      </c>
      <c r="G123" s="12"/>
      <c r="H123" s="8"/>
      <c r="I123" s="9"/>
      <c r="J123" s="10"/>
      <c r="K123" s="10"/>
      <c r="L123" s="11"/>
      <c r="M123" s="11"/>
      <c r="N123" s="13"/>
      <c r="O123" s="13"/>
      <c r="P123" s="13"/>
      <c r="Q123" s="14"/>
      <c r="R123" s="19"/>
    </row>
    <row r="124" spans="1:18" s="2" customFormat="1" ht="13.5" customHeight="1">
      <c r="A124" s="220"/>
      <c r="B124" s="3"/>
      <c r="C124" s="4"/>
      <c r="D124" s="5"/>
      <c r="E124" s="6"/>
      <c r="F124" s="6"/>
      <c r="G124" s="12"/>
      <c r="H124" s="8"/>
      <c r="I124" s="9"/>
      <c r="J124" s="10"/>
      <c r="K124" s="10"/>
      <c r="L124" s="11"/>
      <c r="M124" s="11"/>
      <c r="N124" s="13"/>
      <c r="O124" s="13"/>
      <c r="P124" s="13"/>
      <c r="Q124" s="14"/>
      <c r="R124" s="19"/>
    </row>
    <row r="125" spans="1:18" s="2" customFormat="1" ht="13.5" customHeight="1">
      <c r="A125" s="220" t="s">
        <v>175</v>
      </c>
      <c r="B125" s="3"/>
      <c r="C125" s="4" t="s">
        <v>171</v>
      </c>
      <c r="D125" s="5"/>
      <c r="E125" s="6" t="s">
        <v>6</v>
      </c>
      <c r="F125" s="6">
        <v>6</v>
      </c>
      <c r="G125" s="12"/>
      <c r="H125" s="8"/>
      <c r="I125" s="9"/>
      <c r="J125" s="10"/>
      <c r="K125" s="10"/>
      <c r="L125" s="11"/>
      <c r="M125" s="11"/>
      <c r="N125" s="13"/>
      <c r="O125" s="13"/>
      <c r="P125" s="13"/>
      <c r="Q125" s="14"/>
      <c r="R125" s="19"/>
    </row>
    <row r="126" spans="1:18" ht="13.5" customHeight="1" thickBot="1">
      <c r="A126" s="91"/>
      <c r="B126" s="92"/>
      <c r="C126" s="93"/>
      <c r="D126" s="94"/>
      <c r="E126" s="95"/>
      <c r="F126" s="120"/>
      <c r="G126" s="121"/>
      <c r="H126" s="121"/>
      <c r="I126" s="97"/>
      <c r="J126" s="98"/>
      <c r="K126" s="98"/>
      <c r="L126" s="98"/>
      <c r="M126" s="98"/>
      <c r="N126" s="99"/>
      <c r="O126" s="99"/>
      <c r="P126" s="99"/>
      <c r="Q126" s="98"/>
      <c r="R126" s="100"/>
    </row>
    <row r="127" spans="3:18" ht="13.5" customHeight="1">
      <c r="C127" s="130"/>
      <c r="D127" s="131"/>
      <c r="L127" s="126"/>
      <c r="M127" s="126"/>
      <c r="N127" s="132"/>
      <c r="O127" s="132"/>
      <c r="P127" s="132"/>
      <c r="R127" s="126"/>
    </row>
    <row r="128" spans="1:18" ht="13.5" customHeight="1" thickBot="1">
      <c r="A128" s="133"/>
      <c r="B128" s="134"/>
      <c r="C128" s="24" t="str">
        <f>C109</f>
        <v>Zemné práce</v>
      </c>
      <c r="D128" s="25"/>
      <c r="E128" s="26" t="s">
        <v>26</v>
      </c>
      <c r="F128" s="26"/>
      <c r="G128" s="135"/>
      <c r="H128" s="135"/>
      <c r="I128" s="136"/>
      <c r="J128" s="31"/>
      <c r="K128" s="31"/>
      <c r="L128" s="31">
        <f>SUM(L113:L123)</f>
        <v>0</v>
      </c>
      <c r="M128" s="31">
        <f>SUM(M113:M123)</f>
        <v>0</v>
      </c>
      <c r="N128" s="32"/>
      <c r="O128" s="32"/>
      <c r="P128" s="32"/>
      <c r="Q128" s="31"/>
      <c r="R128" s="31">
        <f>SUM(R113:R126)</f>
        <v>0</v>
      </c>
    </row>
    <row r="129" ht="13.5" customHeight="1" thickTop="1"/>
    <row r="130" spans="1:18" s="59" customFormat="1" ht="13.5" customHeight="1" thickBot="1">
      <c r="A130" s="219" t="s">
        <v>115</v>
      </c>
      <c r="B130" s="17"/>
      <c r="C130" s="18" t="s">
        <v>48</v>
      </c>
      <c r="D130" s="52"/>
      <c r="E130" s="53"/>
      <c r="F130" s="53"/>
      <c r="G130" s="54"/>
      <c r="H130" s="54"/>
      <c r="I130" s="55"/>
      <c r="J130" s="56"/>
      <c r="K130" s="56"/>
      <c r="L130" s="57"/>
      <c r="M130" s="57"/>
      <c r="N130" s="58"/>
      <c r="O130" s="58"/>
      <c r="P130" s="58"/>
      <c r="Q130" s="56"/>
      <c r="R130" s="57"/>
    </row>
    <row r="131" spans="1:18" ht="13.5" customHeight="1">
      <c r="A131" s="60" t="s">
        <v>70</v>
      </c>
      <c r="B131" s="61" t="s">
        <v>76</v>
      </c>
      <c r="C131" s="62" t="s">
        <v>71</v>
      </c>
      <c r="D131" s="63" t="s">
        <v>77</v>
      </c>
      <c r="E131" s="64" t="s">
        <v>72</v>
      </c>
      <c r="F131" s="64" t="s">
        <v>16</v>
      </c>
      <c r="G131" s="65" t="s">
        <v>78</v>
      </c>
      <c r="H131" s="65" t="s">
        <v>79</v>
      </c>
      <c r="I131" s="66" t="s">
        <v>80</v>
      </c>
      <c r="J131" s="67" t="s">
        <v>17</v>
      </c>
      <c r="K131" s="67" t="s">
        <v>17</v>
      </c>
      <c r="L131" s="67" t="s">
        <v>25</v>
      </c>
      <c r="M131" s="67" t="s">
        <v>25</v>
      </c>
      <c r="N131" s="68" t="s">
        <v>81</v>
      </c>
      <c r="O131" s="68" t="s">
        <v>82</v>
      </c>
      <c r="P131" s="68" t="s">
        <v>83</v>
      </c>
      <c r="Q131" s="67" t="s">
        <v>17</v>
      </c>
      <c r="R131" s="69" t="s">
        <v>25</v>
      </c>
    </row>
    <row r="132" spans="1:18" ht="13.5" customHeight="1">
      <c r="A132" s="70"/>
      <c r="B132" s="71"/>
      <c r="C132" s="72"/>
      <c r="D132" s="73"/>
      <c r="E132" s="74"/>
      <c r="F132" s="74"/>
      <c r="G132" s="75"/>
      <c r="H132" s="75"/>
      <c r="I132" s="76"/>
      <c r="J132" s="77" t="s">
        <v>73</v>
      </c>
      <c r="K132" s="77" t="s">
        <v>73</v>
      </c>
      <c r="L132" s="77" t="s">
        <v>73</v>
      </c>
      <c r="M132" s="77" t="s">
        <v>73</v>
      </c>
      <c r="N132" s="78"/>
      <c r="O132" s="78"/>
      <c r="P132" s="78"/>
      <c r="Q132" s="77" t="s">
        <v>74</v>
      </c>
      <c r="R132" s="79" t="s">
        <v>74</v>
      </c>
    </row>
    <row r="133" spans="1:18" ht="13.5" customHeight="1">
      <c r="A133" s="20"/>
      <c r="B133" s="80"/>
      <c r="C133" s="81"/>
      <c r="D133" s="82"/>
      <c r="E133" s="83"/>
      <c r="F133" s="83"/>
      <c r="G133" s="84"/>
      <c r="H133" s="84"/>
      <c r="I133" s="85"/>
      <c r="J133" s="86"/>
      <c r="K133" s="86"/>
      <c r="L133" s="87"/>
      <c r="M133" s="214"/>
      <c r="N133" s="88"/>
      <c r="O133" s="88"/>
      <c r="P133" s="88"/>
      <c r="Q133" s="89"/>
      <c r="R133" s="90"/>
    </row>
    <row r="134" spans="1:18" s="2" customFormat="1" ht="13.5" customHeight="1">
      <c r="A134" s="220" t="s">
        <v>91</v>
      </c>
      <c r="B134" s="3"/>
      <c r="C134" s="4" t="s">
        <v>38</v>
      </c>
      <c r="D134" s="5"/>
      <c r="E134" s="6" t="s">
        <v>6</v>
      </c>
      <c r="F134" s="6">
        <v>1</v>
      </c>
      <c r="G134" s="12"/>
      <c r="H134" s="8"/>
      <c r="I134" s="9"/>
      <c r="J134" s="10"/>
      <c r="K134" s="10"/>
      <c r="L134" s="11"/>
      <c r="M134" s="11"/>
      <c r="N134" s="13"/>
      <c r="O134" s="13"/>
      <c r="P134" s="13"/>
      <c r="Q134" s="14"/>
      <c r="R134" s="19"/>
    </row>
    <row r="135" spans="1:18" s="2" customFormat="1" ht="13.5" customHeight="1">
      <c r="A135" s="220"/>
      <c r="B135" s="3"/>
      <c r="C135" s="4" t="s">
        <v>39</v>
      </c>
      <c r="D135" s="5"/>
      <c r="E135" s="6"/>
      <c r="F135" s="6"/>
      <c r="G135" s="12"/>
      <c r="H135" s="8"/>
      <c r="I135" s="9"/>
      <c r="J135" s="10"/>
      <c r="K135" s="10"/>
      <c r="L135" s="11"/>
      <c r="M135" s="11"/>
      <c r="N135" s="13"/>
      <c r="O135" s="13"/>
      <c r="P135" s="13"/>
      <c r="Q135" s="14"/>
      <c r="R135" s="19"/>
    </row>
    <row r="136" spans="1:18" s="2" customFormat="1" ht="13.5" customHeight="1">
      <c r="A136" s="220"/>
      <c r="B136" s="3"/>
      <c r="C136" s="4" t="s">
        <v>40</v>
      </c>
      <c r="D136" s="5"/>
      <c r="E136" s="6"/>
      <c r="F136" s="6"/>
      <c r="G136" s="12"/>
      <c r="H136" s="8"/>
      <c r="I136" s="9"/>
      <c r="J136" s="10"/>
      <c r="K136" s="10"/>
      <c r="L136" s="11"/>
      <c r="M136" s="11"/>
      <c r="N136" s="13"/>
      <c r="O136" s="13"/>
      <c r="P136" s="13"/>
      <c r="Q136" s="14"/>
      <c r="R136" s="19"/>
    </row>
    <row r="137" spans="1:18" s="2" customFormat="1" ht="13.5" customHeight="1">
      <c r="A137" s="220"/>
      <c r="B137" s="3"/>
      <c r="C137" s="4" t="s">
        <v>41</v>
      </c>
      <c r="D137" s="5"/>
      <c r="E137" s="6"/>
      <c r="F137" s="6"/>
      <c r="G137" s="12"/>
      <c r="H137" s="8"/>
      <c r="I137" s="9"/>
      <c r="J137" s="10"/>
      <c r="K137" s="10"/>
      <c r="L137" s="11"/>
      <c r="M137" s="11"/>
      <c r="N137" s="13"/>
      <c r="O137" s="13"/>
      <c r="P137" s="13"/>
      <c r="Q137" s="14"/>
      <c r="R137" s="19"/>
    </row>
    <row r="138" spans="1:18" s="2" customFormat="1" ht="13.5" customHeight="1">
      <c r="A138" s="220"/>
      <c r="B138" s="3"/>
      <c r="C138" s="4"/>
      <c r="D138" s="5"/>
      <c r="E138" s="6"/>
      <c r="F138" s="6"/>
      <c r="G138" s="12"/>
      <c r="H138" s="8"/>
      <c r="I138" s="9"/>
      <c r="J138" s="10"/>
      <c r="K138" s="10"/>
      <c r="L138" s="11"/>
      <c r="M138" s="11"/>
      <c r="N138" s="13"/>
      <c r="O138" s="13"/>
      <c r="P138" s="13"/>
      <c r="Q138" s="14"/>
      <c r="R138" s="19"/>
    </row>
    <row r="139" spans="1:18" s="2" customFormat="1" ht="13.5" customHeight="1">
      <c r="A139" s="220" t="s">
        <v>92</v>
      </c>
      <c r="B139" s="3"/>
      <c r="C139" s="4" t="s">
        <v>28</v>
      </c>
      <c r="D139" s="5"/>
      <c r="E139" s="6" t="s">
        <v>6</v>
      </c>
      <c r="F139" s="6">
        <v>1</v>
      </c>
      <c r="G139" s="12"/>
      <c r="H139" s="8"/>
      <c r="I139" s="9"/>
      <c r="J139" s="10"/>
      <c r="K139" s="10"/>
      <c r="L139" s="11"/>
      <c r="M139" s="11"/>
      <c r="N139" s="13"/>
      <c r="O139" s="13"/>
      <c r="P139" s="13"/>
      <c r="Q139" s="14"/>
      <c r="R139" s="19"/>
    </row>
    <row r="140" spans="1:18" s="2" customFormat="1" ht="13.5" customHeight="1">
      <c r="A140" s="220"/>
      <c r="B140" s="3"/>
      <c r="C140" s="4"/>
      <c r="D140" s="5"/>
      <c r="E140" s="6"/>
      <c r="F140" s="6"/>
      <c r="G140" s="12"/>
      <c r="H140" s="8"/>
      <c r="I140" s="9"/>
      <c r="J140" s="10"/>
      <c r="K140" s="10"/>
      <c r="L140" s="11"/>
      <c r="M140" s="11"/>
      <c r="N140" s="13"/>
      <c r="O140" s="13"/>
      <c r="P140" s="13"/>
      <c r="Q140" s="14"/>
      <c r="R140" s="19"/>
    </row>
    <row r="141" spans="1:18" s="2" customFormat="1" ht="13.5" customHeight="1">
      <c r="A141" s="220" t="s">
        <v>93</v>
      </c>
      <c r="B141" s="3"/>
      <c r="C141" s="4" t="s">
        <v>122</v>
      </c>
      <c r="D141" s="5"/>
      <c r="E141" s="6" t="s">
        <v>6</v>
      </c>
      <c r="F141" s="6">
        <v>0</v>
      </c>
      <c r="G141" s="12"/>
      <c r="H141" s="8"/>
      <c r="I141" s="9"/>
      <c r="J141" s="10"/>
      <c r="K141" s="10"/>
      <c r="L141" s="11"/>
      <c r="M141" s="11"/>
      <c r="N141" s="13"/>
      <c r="O141" s="13"/>
      <c r="P141" s="13"/>
      <c r="Q141" s="14"/>
      <c r="R141" s="19"/>
    </row>
    <row r="142" spans="1:18" s="2" customFormat="1" ht="13.5" customHeight="1">
      <c r="A142" s="220"/>
      <c r="B142" s="3"/>
      <c r="C142" s="4"/>
      <c r="D142" s="5"/>
      <c r="E142" s="6"/>
      <c r="F142" s="6"/>
      <c r="G142" s="12"/>
      <c r="H142" s="8"/>
      <c r="I142" s="9"/>
      <c r="J142" s="10"/>
      <c r="K142" s="10"/>
      <c r="L142" s="11"/>
      <c r="M142" s="11"/>
      <c r="N142" s="13"/>
      <c r="O142" s="13"/>
      <c r="P142" s="13"/>
      <c r="Q142" s="14"/>
      <c r="R142" s="19"/>
    </row>
    <row r="143" spans="1:18" s="2" customFormat="1" ht="13.5" customHeight="1">
      <c r="A143" s="220" t="s">
        <v>94</v>
      </c>
      <c r="B143" s="3"/>
      <c r="C143" s="4" t="s">
        <v>123</v>
      </c>
      <c r="D143" s="5"/>
      <c r="E143" s="6" t="s">
        <v>6</v>
      </c>
      <c r="F143" s="6">
        <v>0</v>
      </c>
      <c r="G143" s="12"/>
      <c r="H143" s="8"/>
      <c r="I143" s="9"/>
      <c r="J143" s="10"/>
      <c r="K143" s="10"/>
      <c r="L143" s="11"/>
      <c r="M143" s="11"/>
      <c r="N143" s="13"/>
      <c r="O143" s="13"/>
      <c r="P143" s="13"/>
      <c r="Q143" s="14"/>
      <c r="R143" s="19"/>
    </row>
    <row r="144" spans="1:18" s="2" customFormat="1" ht="13.5" customHeight="1">
      <c r="A144" s="220"/>
      <c r="B144" s="3"/>
      <c r="C144" s="4"/>
      <c r="D144" s="5"/>
      <c r="E144" s="6"/>
      <c r="F144" s="6"/>
      <c r="G144" s="12"/>
      <c r="H144" s="8"/>
      <c r="I144" s="9"/>
      <c r="J144" s="10"/>
      <c r="K144" s="10"/>
      <c r="L144" s="11"/>
      <c r="M144" s="11"/>
      <c r="N144" s="13"/>
      <c r="O144" s="13"/>
      <c r="P144" s="13"/>
      <c r="Q144" s="14"/>
      <c r="R144" s="19"/>
    </row>
    <row r="145" spans="1:18" s="2" customFormat="1" ht="13.5" customHeight="1">
      <c r="A145" s="220" t="s">
        <v>95</v>
      </c>
      <c r="B145" s="3"/>
      <c r="C145" s="4" t="s">
        <v>97</v>
      </c>
      <c r="D145" s="5"/>
      <c r="E145" s="6" t="s">
        <v>98</v>
      </c>
      <c r="F145" s="6">
        <v>0</v>
      </c>
      <c r="G145" s="12"/>
      <c r="H145" s="8"/>
      <c r="I145" s="9"/>
      <c r="J145" s="10"/>
      <c r="K145" s="10"/>
      <c r="L145" s="11"/>
      <c r="M145" s="11"/>
      <c r="N145" s="13"/>
      <c r="O145" s="13"/>
      <c r="P145" s="13"/>
      <c r="Q145" s="14"/>
      <c r="R145" s="19"/>
    </row>
    <row r="146" spans="1:18" s="2" customFormat="1" ht="13.5" customHeight="1" thickBot="1">
      <c r="A146" s="221"/>
      <c r="B146" s="199"/>
      <c r="C146" s="200"/>
      <c r="D146" s="201"/>
      <c r="E146" s="202"/>
      <c r="F146" s="202"/>
      <c r="G146" s="203"/>
      <c r="H146" s="204"/>
      <c r="I146" s="205"/>
      <c r="J146" s="206"/>
      <c r="K146" s="206"/>
      <c r="L146" s="207"/>
      <c r="M146" s="207"/>
      <c r="N146" s="208"/>
      <c r="O146" s="208"/>
      <c r="P146" s="208"/>
      <c r="Q146" s="209"/>
      <c r="R146" s="210"/>
    </row>
    <row r="147" spans="12:18" ht="13.5" customHeight="1">
      <c r="L147" s="108"/>
      <c r="M147" s="108"/>
      <c r="N147" s="109"/>
      <c r="O147" s="109"/>
      <c r="P147" s="109"/>
      <c r="R147" s="108"/>
    </row>
    <row r="148" spans="1:18" ht="13.5" customHeight="1" thickBot="1">
      <c r="A148" s="133" t="s">
        <v>7</v>
      </c>
      <c r="B148" s="134"/>
      <c r="C148" s="24" t="str">
        <f>C130</f>
        <v>Ostatné</v>
      </c>
      <c r="D148" s="25"/>
      <c r="E148" s="26" t="s">
        <v>26</v>
      </c>
      <c r="F148" s="27"/>
      <c r="G148" s="28"/>
      <c r="H148" s="28"/>
      <c r="I148" s="29"/>
      <c r="J148" s="30"/>
      <c r="K148" s="30"/>
      <c r="L148" s="137">
        <f>SUM(L133:L146)</f>
        <v>0</v>
      </c>
      <c r="M148" s="137">
        <f>SUM(M133:M146)</f>
        <v>0</v>
      </c>
      <c r="N148" s="138"/>
      <c r="O148" s="138"/>
      <c r="P148" s="138"/>
      <c r="Q148" s="31"/>
      <c r="R148" s="137">
        <f>SUM(R133:R146)</f>
        <v>0</v>
      </c>
    </row>
    <row r="149" ht="13.5" customHeight="1" thickBot="1" thickTop="1"/>
    <row r="150" spans="1:18" ht="13.5" customHeight="1">
      <c r="A150" s="139" t="s">
        <v>19</v>
      </c>
      <c r="B150" s="140"/>
      <c r="C150" s="141" t="s">
        <v>20</v>
      </c>
      <c r="D150" s="63"/>
      <c r="E150" s="142"/>
      <c r="F150" s="64"/>
      <c r="G150" s="143"/>
      <c r="H150" s="143"/>
      <c r="I150" s="144"/>
      <c r="J150" s="145"/>
      <c r="K150" s="145"/>
      <c r="L150" s="146" t="s">
        <v>21</v>
      </c>
      <c r="M150" s="146" t="s">
        <v>21</v>
      </c>
      <c r="N150" s="147"/>
      <c r="O150" s="147"/>
      <c r="P150" s="147"/>
      <c r="Q150" s="145"/>
      <c r="R150" s="148" t="s">
        <v>32</v>
      </c>
    </row>
    <row r="151" spans="1:18" ht="13.5" customHeight="1" thickBot="1">
      <c r="A151" s="149"/>
      <c r="B151" s="150"/>
      <c r="C151" s="151"/>
      <c r="D151" s="73"/>
      <c r="E151" s="152"/>
      <c r="F151" s="74"/>
      <c r="G151" s="153"/>
      <c r="H151" s="153"/>
      <c r="I151" s="154"/>
      <c r="J151" s="155"/>
      <c r="K151" s="155"/>
      <c r="L151" s="156"/>
      <c r="M151" s="215"/>
      <c r="N151" s="157"/>
      <c r="O151" s="157"/>
      <c r="P151" s="157"/>
      <c r="Q151" s="155"/>
      <c r="R151" s="158"/>
    </row>
    <row r="152" spans="1:18" ht="13.5" customHeight="1" thickBot="1">
      <c r="A152" s="139" t="s">
        <v>14</v>
      </c>
      <c r="B152" s="159"/>
      <c r="C152" s="160" t="str">
        <f>C21</f>
        <v>Postrekovače a príslušenstvo</v>
      </c>
      <c r="D152" s="161"/>
      <c r="E152" s="142"/>
      <c r="F152" s="162"/>
      <c r="G152" s="143"/>
      <c r="H152" s="143"/>
      <c r="I152" s="144"/>
      <c r="J152" s="145"/>
      <c r="K152" s="145"/>
      <c r="L152" s="163">
        <f>L21</f>
        <v>0</v>
      </c>
      <c r="M152" s="163">
        <f>M21</f>
        <v>0</v>
      </c>
      <c r="N152" s="164"/>
      <c r="O152" s="164"/>
      <c r="P152" s="164"/>
      <c r="Q152" s="165"/>
      <c r="R152" s="166">
        <f>R21</f>
        <v>0</v>
      </c>
    </row>
    <row r="153" spans="1:18" ht="13.5" customHeight="1" thickBot="1">
      <c r="A153" s="139" t="s">
        <v>15</v>
      </c>
      <c r="B153" s="112"/>
      <c r="C153" s="167" t="str">
        <f>C42</f>
        <v>Ovládací systém</v>
      </c>
      <c r="D153" s="131"/>
      <c r="E153" s="45"/>
      <c r="F153" s="168"/>
      <c r="G153" s="46"/>
      <c r="H153" s="46"/>
      <c r="I153" s="47"/>
      <c r="J153" s="48"/>
      <c r="K153" s="48"/>
      <c r="L153" s="169">
        <f>L42</f>
        <v>0</v>
      </c>
      <c r="M153" s="169">
        <f>M42</f>
        <v>0</v>
      </c>
      <c r="N153" s="170"/>
      <c r="O153" s="170"/>
      <c r="P153" s="170"/>
      <c r="Q153" s="171"/>
      <c r="R153" s="172">
        <f>R42</f>
        <v>0</v>
      </c>
    </row>
    <row r="154" spans="1:18" s="2" customFormat="1" ht="13.5" customHeight="1" thickBot="1">
      <c r="A154" s="139" t="s">
        <v>13</v>
      </c>
      <c r="B154" s="112"/>
      <c r="C154" s="173" t="str">
        <f>C61</f>
        <v>Potrubie a tvarovky</v>
      </c>
      <c r="D154" s="174"/>
      <c r="E154" s="45"/>
      <c r="F154" s="168"/>
      <c r="G154" s="46"/>
      <c r="H154" s="46"/>
      <c r="I154" s="47"/>
      <c r="J154" s="48"/>
      <c r="K154" s="48"/>
      <c r="L154" s="169">
        <f>L61</f>
        <v>0</v>
      </c>
      <c r="M154" s="169">
        <f>M61</f>
        <v>0</v>
      </c>
      <c r="N154" s="170"/>
      <c r="O154" s="170"/>
      <c r="P154" s="170"/>
      <c r="Q154" s="127"/>
      <c r="R154" s="172">
        <f>R61</f>
        <v>0</v>
      </c>
    </row>
    <row r="155" spans="1:18" s="2" customFormat="1" ht="13.5" customHeight="1" thickBot="1">
      <c r="A155" s="139" t="s">
        <v>12</v>
      </c>
      <c r="B155" s="112"/>
      <c r="C155" s="173" t="str">
        <f>C78</f>
        <v>Uzatváracie armatúry a ventilové šachty</v>
      </c>
      <c r="D155" s="174"/>
      <c r="E155" s="45"/>
      <c r="F155" s="168"/>
      <c r="G155" s="46"/>
      <c r="H155" s="46"/>
      <c r="I155" s="47"/>
      <c r="J155" s="48"/>
      <c r="K155" s="48"/>
      <c r="L155" s="169">
        <f>L78</f>
        <v>0</v>
      </c>
      <c r="M155" s="169">
        <f>M78</f>
        <v>0</v>
      </c>
      <c r="N155" s="170"/>
      <c r="O155" s="170"/>
      <c r="P155" s="170"/>
      <c r="Q155" s="127"/>
      <c r="R155" s="172">
        <f>R78</f>
        <v>0</v>
      </c>
    </row>
    <row r="156" spans="1:18" ht="13.5" customHeight="1" thickBot="1">
      <c r="A156" s="139" t="s">
        <v>11</v>
      </c>
      <c r="B156" s="112"/>
      <c r="C156" s="167" t="str">
        <f>C107</f>
        <v>Čerpacia technika a filtrácia</v>
      </c>
      <c r="D156" s="131"/>
      <c r="E156" s="45"/>
      <c r="F156" s="168"/>
      <c r="G156" s="46"/>
      <c r="H156" s="46"/>
      <c r="I156" s="47"/>
      <c r="J156" s="48"/>
      <c r="K156" s="48"/>
      <c r="L156" s="169">
        <f>L107</f>
        <v>0</v>
      </c>
      <c r="M156" s="169">
        <f>M107</f>
        <v>0</v>
      </c>
      <c r="N156" s="170"/>
      <c r="O156" s="170"/>
      <c r="P156" s="170"/>
      <c r="Q156" s="171"/>
      <c r="R156" s="172">
        <f>R107</f>
        <v>0</v>
      </c>
    </row>
    <row r="157" spans="1:18" ht="13.5" customHeight="1" thickBot="1">
      <c r="A157" s="139" t="s">
        <v>116</v>
      </c>
      <c r="B157" s="112"/>
      <c r="C157" s="167" t="str">
        <f>C128</f>
        <v>Zemné práce</v>
      </c>
      <c r="D157" s="131"/>
      <c r="E157" s="45"/>
      <c r="F157" s="168"/>
      <c r="G157" s="46"/>
      <c r="H157" s="46"/>
      <c r="I157" s="47"/>
      <c r="J157" s="48"/>
      <c r="K157" s="48"/>
      <c r="L157" s="169">
        <f>L128</f>
        <v>0</v>
      </c>
      <c r="M157" s="169">
        <f>M128</f>
        <v>0</v>
      </c>
      <c r="N157" s="170"/>
      <c r="O157" s="170"/>
      <c r="P157" s="170"/>
      <c r="Q157" s="171"/>
      <c r="R157" s="172">
        <f>R128</f>
        <v>0</v>
      </c>
    </row>
    <row r="158" spans="1:18" ht="13.5" customHeight="1">
      <c r="A158" s="139" t="s">
        <v>43</v>
      </c>
      <c r="B158" s="112"/>
      <c r="C158" s="167" t="str">
        <f>C148</f>
        <v>Ostatné</v>
      </c>
      <c r="D158" s="131"/>
      <c r="E158" s="45"/>
      <c r="F158" s="168"/>
      <c r="G158" s="46"/>
      <c r="H158" s="46"/>
      <c r="I158" s="47"/>
      <c r="J158" s="48"/>
      <c r="K158" s="48"/>
      <c r="L158" s="169">
        <f>L148</f>
        <v>0</v>
      </c>
      <c r="M158" s="169">
        <f>M148</f>
        <v>0</v>
      </c>
      <c r="N158" s="170"/>
      <c r="O158" s="170"/>
      <c r="P158" s="170"/>
      <c r="Q158" s="171"/>
      <c r="R158" s="172">
        <f>R148</f>
        <v>0</v>
      </c>
    </row>
    <row r="159" spans="1:18" ht="13.5" customHeight="1" thickBot="1">
      <c r="A159" s="91"/>
      <c r="B159" s="175"/>
      <c r="C159" s="176"/>
      <c r="D159" s="177"/>
      <c r="E159" s="178"/>
      <c r="F159" s="179"/>
      <c r="G159" s="180"/>
      <c r="H159" s="180"/>
      <c r="I159" s="181"/>
      <c r="J159" s="182"/>
      <c r="K159" s="182"/>
      <c r="L159" s="183"/>
      <c r="M159" s="183"/>
      <c r="N159" s="184"/>
      <c r="O159" s="184"/>
      <c r="P159" s="184"/>
      <c r="Q159" s="185"/>
      <c r="R159" s="186"/>
    </row>
    <row r="160" spans="12:18" ht="13.5" customHeight="1">
      <c r="L160" s="108"/>
      <c r="M160" s="108"/>
      <c r="N160" s="109"/>
      <c r="O160" s="109"/>
      <c r="P160" s="109"/>
      <c r="R160" s="108"/>
    </row>
    <row r="161" spans="3:18" ht="13.5" customHeight="1" thickBot="1">
      <c r="C161" s="187" t="s">
        <v>29</v>
      </c>
      <c r="D161" s="188"/>
      <c r="L161" s="126">
        <f>SUM(L152:L160)</f>
        <v>0</v>
      </c>
      <c r="M161" s="126">
        <f>SUM(M152:M160)</f>
        <v>0</v>
      </c>
      <c r="N161" s="132"/>
      <c r="O161" s="132"/>
      <c r="P161" s="132"/>
      <c r="R161" s="126">
        <f>SUM(R152:R160)</f>
        <v>0</v>
      </c>
    </row>
    <row r="162" spans="3:18" ht="13.5" customHeight="1" thickBot="1">
      <c r="C162" s="187" t="s">
        <v>99</v>
      </c>
      <c r="D162" s="188"/>
      <c r="L162" s="108"/>
      <c r="M162" s="108"/>
      <c r="N162" s="109"/>
      <c r="O162" s="109"/>
      <c r="P162" s="109"/>
      <c r="R162" s="189">
        <f>L161+R161</f>
        <v>0</v>
      </c>
    </row>
    <row r="163" spans="3:18" ht="13.5" customHeight="1" thickBot="1">
      <c r="C163" s="187"/>
      <c r="D163" s="188"/>
      <c r="L163" s="108"/>
      <c r="M163" s="108"/>
      <c r="N163" s="109"/>
      <c r="O163" s="109"/>
      <c r="P163" s="109"/>
      <c r="R163" s="108"/>
    </row>
    <row r="164" spans="3:18" ht="13.5" customHeight="1">
      <c r="C164" s="190" t="s">
        <v>22</v>
      </c>
      <c r="D164" s="161"/>
      <c r="E164" s="191"/>
      <c r="F164" s="191"/>
      <c r="G164" s="192"/>
      <c r="H164" s="192"/>
      <c r="I164" s="193"/>
      <c r="J164" s="165"/>
      <c r="K164" s="212"/>
      <c r="L164" s="165"/>
      <c r="M164" s="212"/>
      <c r="N164" s="164"/>
      <c r="O164" s="164"/>
      <c r="P164" s="164"/>
      <c r="Q164" s="165"/>
      <c r="R164" s="166">
        <f>R162*0.2</f>
        <v>0</v>
      </c>
    </row>
    <row r="165" spans="3:18" ht="13.5" customHeight="1" thickBot="1">
      <c r="C165" s="194" t="s">
        <v>31</v>
      </c>
      <c r="D165" s="177"/>
      <c r="E165" s="195"/>
      <c r="F165" s="195"/>
      <c r="G165" s="196"/>
      <c r="H165" s="196"/>
      <c r="I165" s="197"/>
      <c r="J165" s="185"/>
      <c r="K165" s="213"/>
      <c r="L165" s="185"/>
      <c r="M165" s="213"/>
      <c r="N165" s="184"/>
      <c r="O165" s="184"/>
      <c r="P165" s="184"/>
      <c r="Q165" s="185"/>
      <c r="R165" s="186">
        <f>R164+R162</f>
        <v>0</v>
      </c>
    </row>
    <row r="166" spans="12:18" ht="13.5" customHeight="1">
      <c r="L166" s="108"/>
      <c r="M166" s="108"/>
      <c r="N166" s="109"/>
      <c r="O166" s="109"/>
      <c r="P166" s="109"/>
      <c r="R166" s="108"/>
    </row>
    <row r="167" ht="13.5" customHeight="1">
      <c r="Q167" s="108" t="s">
        <v>49</v>
      </c>
    </row>
  </sheetData>
  <sheetProtection selectLockedCells="1" selectUnlockedCells="1"/>
  <mergeCells count="1">
    <mergeCell ref="A1:R1"/>
  </mergeCells>
  <printOptions/>
  <pageMargins left="0.5118110236220472" right="0.3937007874015748" top="0.984251968503937" bottom="0.7874015748031497" header="0.5118110236220472" footer="0.5118110236220472"/>
  <pageSetup horizontalDpi="300" verticalDpi="300" orientation="portrait" paperSize="9" scale="61" r:id="rId2"/>
  <headerFooter alignWithMargins="0">
    <oddHeader>&amp;L&amp;G&amp;R&amp;G</oddHeader>
  </headerFooter>
  <rowBreaks count="1" manualBreakCount="1">
    <brk id="78" max="17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28.57421875" style="0" customWidth="1"/>
  </cols>
  <sheetData>
    <row r="9" ht="14.2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ITTEC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Rybák</dc:creator>
  <cp:keywords/>
  <dc:description/>
  <cp:lastModifiedBy>katarina</cp:lastModifiedBy>
  <cp:lastPrinted>2020-06-03T08:07:34Z</cp:lastPrinted>
  <dcterms:created xsi:type="dcterms:W3CDTF">2005-01-21T17:20:35Z</dcterms:created>
  <dcterms:modified xsi:type="dcterms:W3CDTF">2020-06-03T11:41:25Z</dcterms:modified>
  <cp:category/>
  <cp:version/>
  <cp:contentType/>
  <cp:contentStatus/>
</cp:coreProperties>
</file>